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8.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Flack\Downloads\"/>
    </mc:Choice>
  </mc:AlternateContent>
  <xr:revisionPtr revIDLastSave="0" documentId="13_ncr:1_{045400CB-DB78-4493-9162-4788E4792A98}" xr6:coauthVersionLast="47" xr6:coauthVersionMax="47" xr10:uidLastSave="{00000000-0000-0000-0000-000000000000}"/>
  <bookViews>
    <workbookView xWindow="-110" yWindow="-110" windowWidth="19420" windowHeight="11500" activeTab="2" xr2:uid="{00000000-000D-0000-FFFF-FFFF00000000}"/>
  </bookViews>
  <sheets>
    <sheet name="Cover_sheet" sheetId="1" r:id="rId1"/>
    <sheet name="Complaints_mapping_document" sheetId="2" r:id="rId2"/>
    <sheet name="Section_A" sheetId="3" r:id="rId3"/>
    <sheet name="Section_B" sheetId="4" r:id="rId4"/>
    <sheet name="TOC" sheetId="12" state="hidden" r:id="rId5"/>
    <sheet name="Section_C" sheetId="5" r:id="rId6"/>
    <sheet name="Section_D" sheetId="6" r:id="rId7"/>
    <sheet name="Section_H" sheetId="8" r:id="rId8"/>
    <sheet name="Section_I" sheetId="9" r:id="rId9"/>
    <sheet name="Section_K" sheetId="11"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6" l="1"/>
  <c r="K17" i="6"/>
  <c r="L17" i="6"/>
  <c r="G6" i="5"/>
  <c r="I8" i="6" l="1"/>
  <c r="E11" i="8" l="1"/>
  <c r="F11" i="8"/>
  <c r="G11" i="8"/>
  <c r="H11" i="8"/>
  <c r="E17" i="6"/>
  <c r="G17" i="6"/>
  <c r="D11" i="8"/>
  <c r="D7" i="9"/>
  <c r="E7" i="9"/>
  <c r="F7" i="9"/>
  <c r="G7" i="9"/>
  <c r="J7" i="9"/>
  <c r="B82" i="3" l="1"/>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Q25" i="4"/>
  <c r="P25" i="4"/>
  <c r="O25" i="4"/>
  <c r="N25" i="4"/>
  <c r="M25" i="4"/>
  <c r="L25" i="4"/>
  <c r="K25" i="4"/>
  <c r="J25" i="4"/>
  <c r="I25" i="4"/>
  <c r="H25" i="4"/>
  <c r="G25" i="4"/>
  <c r="F25" i="4"/>
  <c r="E25" i="4"/>
  <c r="H14" i="4" l="1"/>
  <c r="I11" i="8"/>
  <c r="J11" i="8"/>
  <c r="K11" i="8"/>
  <c r="L11" i="8"/>
  <c r="M11" i="8"/>
  <c r="N11" i="8"/>
  <c r="O11" i="8"/>
  <c r="P11" i="8"/>
  <c r="Q14" i="4"/>
  <c r="P14" i="4"/>
  <c r="O14" i="4"/>
  <c r="N14" i="4"/>
  <c r="M14" i="4"/>
  <c r="L14" i="4"/>
  <c r="K14" i="4"/>
  <c r="J14" i="4"/>
  <c r="I14" i="4"/>
  <c r="G14" i="4" l="1"/>
  <c r="G16" i="4" s="1"/>
  <c r="F14" i="4"/>
  <c r="D6" i="5"/>
  <c r="D18" i="5" s="1"/>
  <c r="E6" i="5"/>
  <c r="E18" i="5" s="1"/>
  <c r="F6" i="5"/>
  <c r="F18" i="5" s="1"/>
  <c r="G18" i="5"/>
  <c r="H6" i="5"/>
  <c r="H18" i="5" s="1"/>
  <c r="I6" i="5"/>
  <c r="I18" i="5" s="1"/>
  <c r="J6" i="5"/>
  <c r="J18" i="5" s="1"/>
  <c r="K6" i="5"/>
  <c r="K18" i="5" s="1"/>
  <c r="L6" i="5"/>
  <c r="L18" i="5" s="1"/>
  <c r="M6" i="5"/>
  <c r="M18" i="5" s="1"/>
  <c r="N18" i="5"/>
  <c r="O18" i="5"/>
  <c r="C6" i="5"/>
  <c r="C18" i="5" s="1"/>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A7" i="11"/>
  <c r="B10" i="9"/>
  <c r="B9" i="9"/>
  <c r="B8" i="9"/>
  <c r="B7" i="9"/>
  <c r="B6" i="9"/>
  <c r="B11" i="8"/>
  <c r="B9" i="8"/>
  <c r="B8" i="8"/>
  <c r="B7" i="8"/>
  <c r="B6" i="8"/>
  <c r="A22" i="6"/>
  <c r="A21" i="6"/>
  <c r="A20" i="6"/>
  <c r="A19" i="6"/>
  <c r="A18" i="6"/>
  <c r="P17" i="6"/>
  <c r="O17" i="6"/>
  <c r="N17" i="6"/>
  <c r="M17" i="6"/>
  <c r="J17" i="6"/>
  <c r="I17" i="6"/>
  <c r="H17" i="6"/>
  <c r="F17" i="6"/>
  <c r="A17" i="6"/>
  <c r="A16" i="6"/>
  <c r="A15" i="6"/>
  <c r="A14" i="6"/>
  <c r="A13" i="6"/>
  <c r="A11" i="6"/>
  <c r="A10" i="6"/>
  <c r="A9" i="6"/>
  <c r="O8" i="6"/>
  <c r="N8" i="6"/>
  <c r="J8" i="6"/>
  <c r="A8" i="6"/>
  <c r="A7" i="6"/>
  <c r="A6" i="6"/>
  <c r="A13" i="5"/>
  <c r="A12" i="5"/>
  <c r="A11" i="5"/>
  <c r="A10" i="5"/>
  <c r="A9" i="5"/>
  <c r="A8" i="5"/>
  <c r="A7" i="5"/>
  <c r="A6" i="5"/>
  <c r="A18" i="4"/>
  <c r="A17" i="4"/>
  <c r="Q16" i="4"/>
  <c r="P16" i="4"/>
  <c r="O16" i="4"/>
  <c r="M16" i="4"/>
  <c r="L16" i="4"/>
  <c r="K16" i="4"/>
  <c r="J16" i="4"/>
  <c r="I16" i="4"/>
  <c r="H16" i="4"/>
  <c r="E14" i="4"/>
  <c r="E16" i="4" s="1"/>
  <c r="A14" i="4"/>
  <c r="A13" i="4"/>
  <c r="A12" i="4"/>
  <c r="A11" i="4"/>
  <c r="A10" i="4"/>
  <c r="A9" i="4"/>
  <c r="A8" i="4"/>
  <c r="A7" i="4"/>
  <c r="A6" i="4"/>
  <c r="R82" i="3"/>
  <c r="Q82" i="3"/>
  <c r="P82" i="3"/>
  <c r="O82" i="3"/>
  <c r="N82" i="3"/>
  <c r="M82" i="3"/>
  <c r="L82" i="3"/>
  <c r="K82" i="3"/>
  <c r="J82" i="3"/>
  <c r="I82" i="3"/>
  <c r="H82" i="3"/>
  <c r="G82" i="3"/>
  <c r="F82"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5"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G83" i="3" l="1"/>
  <c r="F16" i="4"/>
  <c r="O83" i="3"/>
  <c r="N16" i="4"/>
  <c r="H83" i="3"/>
  <c r="P83" i="3"/>
  <c r="J24" i="4"/>
  <c r="I83" i="3"/>
  <c r="Q83" i="3"/>
  <c r="I24" i="4"/>
  <c r="Q24" i="4"/>
  <c r="H24" i="4"/>
  <c r="P24" i="4"/>
  <c r="G24" i="4"/>
  <c r="L83" i="3"/>
  <c r="O24" i="4"/>
  <c r="M83" i="3"/>
  <c r="K83" i="3"/>
  <c r="F83" i="3"/>
  <c r="N83" i="3"/>
  <c r="J83" i="3"/>
  <c r="R83" i="3"/>
  <c r="L24" i="4"/>
  <c r="E24" i="4"/>
  <c r="M24" i="4"/>
  <c r="K24" i="4"/>
  <c r="F24" i="4"/>
  <c r="N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tc={59C5C061-7488-4446-88C8-5CE56339DB02}</author>
  </authors>
  <commentList>
    <comment ref="O12" authorId="0" shapeId="0" xr:uid="{59C5C061-7488-4446-88C8-5CE56339DB02}">
      <text>
        <t>[Threaded comment]
Your version of Excel allows you to read this threaded comment; however, any edits to it will get removed if the file is opened in a newer version of Excel. Learn more: https://go.microsoft.com/fwlink/?linkid=870924
Comment:
    Awaiting data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tc={5E62DF01-9041-45C4-8179-9B2D2C8451E9}</author>
    <author>tc={AB8459C4-B866-4FC0-AC50-7D8C11C94610}</author>
    <author>tc={223EC5E5-8D4B-4D65-ADF8-E67B128531E5}</author>
    <author>tc={CD9DC493-B06C-47A7-8117-F50927EF50A1}</author>
    <author>tc={F8D72431-5A3F-46B0-905F-01B5501BD72B}</author>
    <author>tc={95752360-0204-42EE-88F9-CD25F20FD75F}</author>
    <author>tc={7A16A729-197B-4C6C-A8CB-983574BE9EE5}</author>
    <author>tc={C19B9370-81E2-495E-AA0C-3FE5C880C1AA}</author>
    <author>tc={99293D83-FF7C-46B3-9D4C-4301CFEAD02F}</author>
    <author>tc={F7F5B0C6-4D55-4FF3-A008-D939D3AAEA78}</author>
    <author>tc={559855A0-5246-46A1-B42D-B6E0FA7BB50D}</author>
    <author>tc={A7C00B3C-2CDC-4DD8-9780-14F457BAAD44}</author>
    <author>tc={AF76584F-9FA9-4F21-B876-D778B4114296}</author>
    <author>tc={10DDE6D7-B33C-45C2-85EA-841917A6B751}</author>
    <author>tc={C44736A7-9348-476B-874A-0B342F4B61DD}</author>
    <author>tc={29CB32AF-179B-4EDA-A1E4-3A3540B2396E}</author>
    <author>tc={242D2BCB-788C-445F-AC18-FC668767967A}</author>
    <author>tc={285B0E80-FF65-4AC1-8C8C-8E8CA9D0452D}</author>
    <author>tc={A5FCF24B-E5F1-4DA1-B191-6FFC5E694374}</author>
    <author>tc={FE9FAAB0-58E5-4878-8CDA-F468BD47AEA0}</author>
    <author>tc={8122F2D7-6961-4C5B-82EB-7D7A740AC647}</author>
    <author>tc={A233656C-A2C8-4E92-8959-A130963A6AF3}</author>
    <author>tc={37FCBAEC-3CA5-4244-88C2-C43F6939DE1A}</author>
    <author>tc={587AB739-8A63-4EFD-9952-D2D970AA9E2D}</author>
    <author>tc={FB5A9F97-4921-48C6-9E63-12E5925233AB}</author>
    <author>tc={68FF2300-0576-4978-990F-B45E3215285A}</author>
    <author>tc={30D76CE3-18FD-4860-9CE5-CF8C2552A816}</author>
    <author>tc={C816BE61-3A2C-464F-B127-19016A9A99AF}</author>
    <author>tc={F2B3D434-5C09-453F-A8B0-62CF61D70367}</author>
    <author>tc={085A7C86-A49D-47BC-ABFE-8C5C958BD35D}</author>
    <author>tc={382DC4E5-9A3A-40E6-9B8B-2EFA82D2967A}</author>
    <author>tc={80D382F2-2CB7-4674-9AAC-F202C85933A8}</author>
    <author>tc={63A0A191-C9A5-4106-971E-956F77A7C11B}</author>
    <author>tc={5A684856-F9C0-42D3-ABCF-23309C657F41}</author>
    <author>tc={03D6C226-3FDF-4C77-8F0C-3915C8205789}</author>
    <author>tc={3C605178-66D9-48B6-94A3-48B8619C60CA}</author>
    <author>tc={BAFD1681-EBAF-4DDF-B239-F968599351B3}</author>
    <author>tc={C3425AE5-6D82-4CA6-9E75-26B969A78A81}</author>
    <author>tc={0131F4BC-1A88-4EE9-B754-38A2667106BD}</author>
    <author>tc={759675B4-FDDF-4ADF-B4F9-FD54131B93C5}</author>
    <author>tc={B15DFFC5-D163-4575-B401-632FFCCC650F}</author>
    <author>tc={30FAB3FB-E9D7-4054-B0E1-2CA0559374B8}</author>
    <author>tc={189DA3BB-67DC-490D-8BF5-F4CF7548DF0B}</author>
    <author>tc={285E6440-4CA6-4F75-BC48-A8698FCDDCC4}</author>
    <author>tc={72773A2C-75B6-4DF4-8F00-2F76DFE6C64C}</author>
    <author>tc={28A91B12-2872-4C28-A65F-38858F9CCC39}</author>
    <author>tc={FD3BCC8B-3DAF-4BC1-8345-05DD93347322}</author>
    <author>tc={A5A40BEA-D458-48BC-9902-9E5FFF906B89}</author>
    <author>tc={B010045A-A756-47EB-89F8-A334686CF0A8}</author>
    <author>tc={DF9D5C08-8799-4BF1-93AF-23B40CC6DFED}</author>
    <author>tc={E76A6713-836C-45EA-838F-E67790E630ED}</author>
    <author>tc={0DD9DE58-ABAC-4486-9CCF-CB8B782D04B1}</author>
    <author>tc={6DE1ACEC-2782-4AC6-A0E6-2EBFFE406800}</author>
    <author>tc={37A822CC-3DCF-4C27-AD6D-7814167FD4C6}</author>
    <author>tc={E4DB8803-EB01-4335-ABD5-279953855A80}</author>
    <author>tc={FD759C3D-E58A-4A3D-A561-A31086C29A7B}</author>
    <author>tc={118E3A7C-0331-4D43-8F14-067882401565}</author>
    <author>tc={9EF464F1-B118-4956-9B11-78A173C457F2}</author>
    <author>tc={2023DE97-964B-4F46-BB22-9CDB53BA58F4}</author>
    <author>tc={B3FE3954-7400-4370-BF87-4B8BEB4AB901}</author>
    <author>tc={464B1D3B-6339-40C3-A3F1-83FAA5111CDC}</author>
    <author>tc={532129E9-4ABE-465C-BFB8-1B5167DBAD1A}</author>
    <author>tc={3107A89F-96D4-458B-85E7-F18EE07040CE}</author>
  </authors>
  <commentList>
    <comment ref="L7" authorId="0" shapeId="0" xr:uid="{5E62DF01-9041-45C4-8179-9B2D2C8451E9}">
      <text>
        <t>[Threaded comment]
Your version of Excel allows you to read this threaded comment; however, any edits to it will get removed if the file is opened in a newer version of Excel. Learn more: https://go.microsoft.com/fwlink/?linkid=870924
Comment:
    Actual figure 2339 Stratford 114</t>
      </text>
    </comment>
    <comment ref="M7" authorId="1" shapeId="0" xr:uid="{AB8459C4-B866-4FC0-AC50-7D8C11C94610}">
      <text>
        <t>[Threaded comment]
Your version of Excel allows you to read this threaded comment; however, any edits to it will get removed if the file is opened in a newer version of Excel. Learn more: https://go.microsoft.com/fwlink/?linkid=870924
Comment:
    Actual figure 2253 and Stratford 112</t>
      </text>
    </comment>
    <comment ref="N7" authorId="2" shapeId="0" xr:uid="{223EC5E5-8D4B-4D65-ADF8-E67B128531E5}">
      <text>
        <t>[Threaded comment]
Your version of Excel allows you to read this threaded comment; however, any edits to it will get removed if the file is opened in a newer version of Excel. Learn more: https://go.microsoft.com/fwlink/?linkid=870924
Comment:
    Actual figure 2316 and Stratford 105</t>
      </text>
    </comment>
    <comment ref="O7" authorId="3" shapeId="0" xr:uid="{CD9DC493-B06C-47A7-8117-F50927EF50A1}">
      <text>
        <t>[Threaded comment]
Your version of Excel allows you to read this threaded comment; however, any edits to it will get removed if the file is opened in a newer version of Excel. Learn more: https://go.microsoft.com/fwlink/?linkid=870924
Comment:
    Actual figure 2395 Stratford 117</t>
      </text>
    </comment>
    <comment ref="P7" authorId="4" shapeId="0" xr:uid="{F8D72431-5A3F-46B0-905F-01B5501BD72B}">
      <text>
        <t>[Threaded comment]
Your version of Excel allows you to read this threaded comment; however, any edits to it will get removed if the file is opened in a newer version of Excel. Learn more: https://go.microsoft.com/fwlink/?linkid=870924
Comment:
    Actual figure 3126, 111 Stratford</t>
      </text>
    </comment>
    <comment ref="Q7" authorId="5" shapeId="0" xr:uid="{95752360-0204-42EE-88F9-CD25F20FD75F}">
      <text>
        <t>[Threaded comment]
Your version of Excel allows you to read this threaded comment; however, any edits to it will get removed if the file is opened in a newer version of Excel. Learn more: https://go.microsoft.com/fwlink/?linkid=870924
Comment:
    2464 Actual and 112 Stratford</t>
      </text>
    </comment>
    <comment ref="E8" authorId="6" shapeId="0" xr:uid="{7A16A729-197B-4C6C-A8CB-983574BE9EE5}">
      <text>
        <t>[Threaded comment]
Your version of Excel allows you to read this threaded comment; however, any edits to it will get removed if the file is opened in a newer version of Excel. Learn more: https://go.microsoft.com/fwlink/?linkid=870924
Comment:
    Actual figure 631 this includes Stratford 119</t>
      </text>
    </comment>
    <comment ref="F8" authorId="7" shapeId="0" xr:uid="{C19B9370-81E2-495E-AA0C-3FE5C880C1AA}">
      <text>
        <t>[Threaded comment]
Your version of Excel allows you to read this threaded comment; however, any edits to it will get removed if the file is opened in a newer version of Excel. Learn more: https://go.microsoft.com/fwlink/?linkid=870924
Comment:
    Actual figure 851 includes Stratford 104</t>
      </text>
    </comment>
    <comment ref="G8" authorId="8" shapeId="0" xr:uid="{99293D83-FF7C-46B3-9D4C-4301CFEAD02F}">
      <text>
        <t>[Threaded comment]
Your version of Excel allows you to read this threaded comment; however, any edits to it will get removed if the file is opened in a newer version of Excel. Learn more: https://go.microsoft.com/fwlink/?linkid=870924
Comment:
    Actual recorded figure 874, includes Stratford 73</t>
      </text>
    </comment>
    <comment ref="H8" authorId="9" shapeId="0" xr:uid="{F7F5B0C6-4D55-4FF3-A008-D939D3AAEA78}">
      <text>
        <t>[Threaded comment]
Your version of Excel allows you to read this threaded comment; however, any edits to it will get removed if the file is opened in a newer version of Excel. Learn more: https://go.microsoft.com/fwlink/?linkid=870924
Comment:
    Actual figure 1208, includes Stratford 208</t>
      </text>
    </comment>
    <comment ref="I8" authorId="10" shapeId="0" xr:uid="{559855A0-5246-46A1-B42D-B6E0FA7BB50D}">
      <text>
        <t>[Threaded comment]
Your version of Excel allows you to read this threaded comment; however, any edits to it will get removed if the file is opened in a newer version of Excel. Learn more: https://go.microsoft.com/fwlink/?linkid=870924
Comment:
    Actual figure 1150 includes Stratford 86</t>
      </text>
    </comment>
    <comment ref="J8" authorId="11" shapeId="0" xr:uid="{A7C00B3C-2CDC-4DD8-9780-14F457BAAD44}">
      <text>
        <t>[Threaded comment]
Your version of Excel allows you to read this threaded comment; however, any edits to it will get removed if the file is opened in a newer version of Excel. Learn more: https://go.microsoft.com/fwlink/?linkid=870924
Comment:
    Actual figure 1155, includes Stratford 44</t>
      </text>
    </comment>
    <comment ref="K8" authorId="12" shapeId="0" xr:uid="{AF76584F-9FA9-4F21-B876-D778B4114296}">
      <text>
        <t>[Threaded comment]
Your version of Excel allows you to read this threaded comment; however, any edits to it will get removed if the file is opened in a newer version of Excel. Learn more: https://go.microsoft.com/fwlink/?linkid=870924
Comment:
    Actual figure 1459 Stratford 90</t>
      </text>
    </comment>
    <comment ref="L8" authorId="13" shapeId="0" xr:uid="{10DDE6D7-B33C-45C2-85EA-841917A6B751}">
      <text>
        <t>[Threaded comment]
Your version of Excel allows you to read this threaded comment; however, any edits to it will get removed if the file is opened in a newer version of Excel. Learn more: https://go.microsoft.com/fwlink/?linkid=870924
Comment:
    Actual figure 1291 Stratford 53</t>
      </text>
    </comment>
    <comment ref="F14" authorId="14" shapeId="0" xr:uid="{C44736A7-9348-476B-874A-0B342F4B61DD}">
      <text>
        <t>[Threaded comment]
Your version of Excel allows you to read this threaded comment; however, any edits to it will get removed if the file is opened in a newer version of Excel. Learn more: https://go.microsoft.com/fwlink/?linkid=870924
Comment:
    includes 6 late notices</t>
      </text>
    </comment>
    <comment ref="G14" authorId="15" shapeId="0" xr:uid="{29CB32AF-179B-4EDA-A1E4-3A3540B2396E}">
      <text>
        <t>[Threaded comment]
Your version of Excel allows you to read this threaded comment; however, any edits to it will get removed if the file is opened in a newer version of Excel. Learn more: https://go.microsoft.com/fwlink/?linkid=870924
Comment:
    includes 3 late notices, 429 other</t>
      </text>
    </comment>
    <comment ref="H14" authorId="16" shapeId="0" xr:uid="{242D2BCB-788C-445F-AC18-FC668767967A}">
      <text>
        <t>[Threaded comment]
Your version of Excel allows you to read this threaded comment; however, any edits to it will get removed if the file is opened in a newer version of Excel. Learn more: https://go.microsoft.com/fwlink/?linkid=870924
Comment:
    Includes 8 late notice, 2 unsuitable equipment.</t>
      </text>
    </comment>
    <comment ref="I14" authorId="17" shapeId="0" xr:uid="{285B0E80-FF65-4AC1-8C8C-8E8CA9D0452D}">
      <text>
        <t>[Threaded comment]
Your version of Excel allows you to read this threaded comment; however, any edits to it will get removed if the file is opened in a newer version of Excel. Learn more: https://go.microsoft.com/fwlink/?linkid=870924
Comment:
    Includes 13 late notices and 1 unsuitable equipment</t>
      </text>
    </comment>
    <comment ref="J14" authorId="18" shapeId="0" xr:uid="{A5FCF24B-E5F1-4DA1-B191-6FFC5E694374}">
      <text>
        <t>[Threaded comment]
Your version of Excel allows you to read this threaded comment; however, any edits to it will get removed if the file is opened in a newer version of Excel. Learn more: https://go.microsoft.com/fwlink/?linkid=870924
Comment:
    Late notice 15, unsuitable equipment 2</t>
      </text>
    </comment>
    <comment ref="K14" authorId="19" shapeId="0" xr:uid="{FE9FAAB0-58E5-4878-8CDA-F468BD47AEA0}">
      <text>
        <t>[Threaded comment]
Your version of Excel allows you to read this threaded comment; however, any edits to it will get removed if the file is opened in a newer version of Excel. Learn more: https://go.microsoft.com/fwlink/?linkid=870924
Comment:
    3 late notice 3 unsuitable equipment other 584</t>
      </text>
    </comment>
    <comment ref="L14" authorId="20" shapeId="0" xr:uid="{8122F2D7-6961-4C5B-82EB-7D7A740AC647}">
      <text>
        <t>[Threaded comment]
Your version of Excel allows you to read this threaded comment; however, any edits to it will get removed if the file is opened in a newer version of Excel. Learn more: https://go.microsoft.com/fwlink/?linkid=870924
Comment:
    6 late notice 2 no suitable equipment</t>
      </text>
    </comment>
    <comment ref="M14" authorId="21" shapeId="0" xr:uid="{A233656C-A2C8-4E92-8959-A130963A6AF3}">
      <text>
        <t>[Threaded comment]
Your version of Excel allows you to read this threaded comment; however, any edits to it will get removed if the file is opened in a newer version of Excel. Learn more: https://go.microsoft.com/fwlink/?linkid=870924
Comment:
    Of which 1 late notice and 1 unsuitable equipment</t>
      </text>
    </comment>
    <comment ref="N14" authorId="22" shapeId="0" xr:uid="{37FCBAEC-3CA5-4244-88C2-C43F6939DE1A}">
      <text>
        <t>[Threaded comment]
Your version of Excel allows you to read this threaded comment; however, any edits to it will get removed if the file is opened in a newer version of Excel. Learn more: https://go.microsoft.com/fwlink/?linkid=870924
Comment:
    Of which 2 were late notice bookings.</t>
      </text>
    </comment>
    <comment ref="O14" authorId="23" shapeId="0" xr:uid="{587AB739-8A63-4EFD-9952-D2D970AA9E2D}">
      <text>
        <t>[Threaded comment]
Your version of Excel allows you to read this threaded comment; however, any edits to it will get removed if the file is opened in a newer version of Excel. Learn more: https://go.microsoft.com/fwlink/?linkid=870924
Comment:
    2 late notice</t>
      </text>
    </comment>
    <comment ref="Q14" authorId="24" shapeId="0" xr:uid="{FB5A9F97-4921-48C6-9E63-12E5925233AB}">
      <text>
        <t>[Threaded comment]
Your version of Excel allows you to read this threaded comment; however, any edits to it will get removed if the file is opened in a newer version of Excel. Learn more: https://go.microsoft.com/fwlink/?linkid=870924
Comment:
    5 Late Notice</t>
      </text>
    </comment>
    <comment ref="E15" authorId="25" shapeId="0" xr:uid="{68FF2300-0576-4978-990F-B45E3215285A}">
      <text>
        <t>[Threaded comment]
Your version of Excel allows you to read this threaded comment; however, any edits to it will get removed if the file is opened in a newer version of Excel. Learn more: https://go.microsoft.com/fwlink/?linkid=870924
Comment:
    Includes Stratford 172</t>
      </text>
    </comment>
    <comment ref="F15" authorId="26" shapeId="0" xr:uid="{30D76CE3-18FD-4860-9CE5-CF8C2552A816}">
      <text>
        <t>[Threaded comment]
Your version of Excel allows you to read this threaded comment; however, any edits to it will get removed if the file is opened in a newer version of Excel. Learn more: https://go.microsoft.com/fwlink/?linkid=870924
Comment:
    Includes Stratford 258</t>
      </text>
    </comment>
    <comment ref="G15" authorId="27" shapeId="0" xr:uid="{C816BE61-3A2C-464F-B127-19016A9A99AF}">
      <text>
        <t>[Threaded comment]
Your version of Excel allows you to read this threaded comment; however, any edits to it will get removed if the file is opened in a newer version of Excel. Learn more: https://go.microsoft.com/fwlink/?linkid=870924
Comment:
    Includes Stratford 237</t>
      </text>
    </comment>
    <comment ref="H15" authorId="28" shapeId="0" xr:uid="{F2B3D434-5C09-453F-A8B0-62CF61D70367}">
      <text>
        <t>[Threaded comment]
Your version of Excel allows you to read this threaded comment; however, any edits to it will get removed if the file is opened in a newer version of Excel. Learn more: https://go.microsoft.com/fwlink/?linkid=870924
Comment:
    Includes Stratford 206</t>
      </text>
    </comment>
    <comment ref="I15" authorId="29" shapeId="0" xr:uid="{085A7C86-A49D-47BC-ABFE-8C5C958BD35D}">
      <text>
        <t>[Threaded comment]
Your version of Excel allows you to read this threaded comment; however, any edits to it will get removed if the file is opened in a newer version of Excel. Learn more: https://go.microsoft.com/fwlink/?linkid=870924
Comment:
    Includes Stratford 201</t>
      </text>
    </comment>
    <comment ref="J15" authorId="30" shapeId="0" xr:uid="{382DC4E5-9A3A-40E6-9B8B-2EFA82D2967A}">
      <text>
        <t>[Threaded comment]
Your version of Excel allows you to read this threaded comment; however, any edits to it will get removed if the file is opened in a newer version of Excel. Learn more: https://go.microsoft.com/fwlink/?linkid=870924
Comment:
    Includes Stratford 191</t>
      </text>
    </comment>
    <comment ref="L15" authorId="31" shapeId="0" xr:uid="{80D382F2-2CB7-4674-9AAC-F202C85933A8}">
      <text>
        <t>[Threaded comment]
Your version of Excel allows you to read this threaded comment; however, any edits to it will get removed if the file is opened in a newer version of Excel. Learn more: https://go.microsoft.com/fwlink/?linkid=870924
Comment:
    Includes 175 at Stratford</t>
      </text>
    </comment>
    <comment ref="M15" authorId="32" shapeId="0" xr:uid="{63A0A191-C9A5-4106-971E-956F77A7C11B}">
      <text>
        <t>[Threaded comment]
Your version of Excel allows you to read this threaded comment; however, any edits to it will get removed if the file is opened in a newer version of Excel. Learn more: https://go.microsoft.com/fwlink/?linkid=870924
Comment:
    Includes 132 delivered at Stratford</t>
      </text>
    </comment>
    <comment ref="N15" authorId="33" shapeId="0" xr:uid="{5A684856-F9C0-42D3-ABCF-23309C657F41}">
      <text>
        <t>[Threaded comment]
Your version of Excel allows you to read this threaded comment; however, any edits to it will get removed if the file is opened in a newer version of Excel. Learn more: https://go.microsoft.com/fwlink/?linkid=870924
Comment:
    Includes 124 for Stratford</t>
      </text>
    </comment>
    <comment ref="E16" authorId="34" shapeId="0" xr:uid="{03D6C226-3FDF-4C77-8F0C-3915C8205789}">
      <text>
        <t>[Threaded comment]
Your version of Excel allows you to read this threaded comment; however, any edits to it will get removed if the file is opened in a newer version of Excel. Learn more: https://go.microsoft.com/fwlink/?linkid=870924
Comment:
    Includes Stratford 155</t>
      </text>
    </comment>
    <comment ref="F16" authorId="35" shapeId="0" xr:uid="{3C605178-66D9-48B6-94A3-48B8619C60CA}">
      <text>
        <t>[Threaded comment]
Your version of Excel allows you to read this threaded comment; however, any edits to it will get removed if the file is opened in a newer version of Excel. Learn more: https://go.microsoft.com/fwlink/?linkid=870924
Comment:
    Includes Stratford 239</t>
      </text>
    </comment>
    <comment ref="G16" authorId="36" shapeId="0" xr:uid="{BAFD1681-EBAF-4DDF-B239-F968599351B3}">
      <text>
        <t>[Threaded comment]
Your version of Excel allows you to read this threaded comment; however, any edits to it will get removed if the file is opened in a newer version of Excel. Learn more: https://go.microsoft.com/fwlink/?linkid=870924
Comment:
    Includes Stratford 223</t>
      </text>
    </comment>
    <comment ref="H16" authorId="37" shapeId="0" xr:uid="{C3425AE5-6D82-4CA6-9E75-26B969A78A81}">
      <text>
        <t>[Threaded comment]
Your version of Excel allows you to read this threaded comment; however, any edits to it will get removed if the file is opened in a newer version of Excel. Learn more: https://go.microsoft.com/fwlink/?linkid=870924
Comment:
    Includes Stratford 158</t>
      </text>
    </comment>
    <comment ref="I16" authorId="38" shapeId="0" xr:uid="{0131F4BC-1A88-4EE9-B754-38A2667106BD}">
      <text>
        <t>[Threaded comment]
Your version of Excel allows you to read this threaded comment; however, any edits to it will get removed if the file is opened in a newer version of Excel. Learn more: https://go.microsoft.com/fwlink/?linkid=870924
Comment:
    Includes Stratford 186</t>
      </text>
    </comment>
    <comment ref="J16" authorId="39" shapeId="0" xr:uid="{759675B4-FDDF-4ADF-B4F9-FD54131B93C5}">
      <text>
        <t>[Threaded comment]
Your version of Excel allows you to read this threaded comment; however, any edits to it will get removed if the file is opened in a newer version of Excel. Learn more: https://go.microsoft.com/fwlink/?linkid=870924
Comment:
    Includes Stratford 178</t>
      </text>
    </comment>
    <comment ref="P16" authorId="40" shapeId="0" xr:uid="{B15DFFC5-D163-4575-B401-632FFCCC650F}">
      <text>
        <t>[Threaded comment]
Your version of Excel allows you to read this threaded comment; however, any edits to it will get removed if the file is opened in a newer version of Excel. Learn more: https://go.microsoft.com/fwlink/?linkid=870924
Comment:
    2764 Actual, and 78 Stratford</t>
      </text>
    </comment>
    <comment ref="Q16" authorId="41" shapeId="0" xr:uid="{30FAB3FB-E9D7-4054-B0E1-2CA0559374B8}">
      <text>
        <t>[Threaded comment]
Your version of Excel allows you to read this threaded comment; however, any edits to it will get removed if the file is opened in a newer version of Excel. Learn more: https://go.microsoft.com/fwlink/?linkid=870924
Comment:
    3112 Actual and 112 Stratford</t>
      </text>
    </comment>
    <comment ref="E17" authorId="42" shapeId="0" xr:uid="{189DA3BB-67DC-490D-8BF5-F4CF7548DF0B}">
      <text>
        <t>[Threaded comment]
Your version of Excel allows you to read this threaded comment; however, any edits to it will get removed if the file is opened in a newer version of Excel. Learn more: https://go.microsoft.com/fwlink/?linkid=870924
Comment:
    Actual figure 230 includes Stratford 17</t>
      </text>
    </comment>
    <comment ref="F17" authorId="43" shapeId="0" xr:uid="{285E6440-4CA6-4F75-BC48-A8698FCDDCC4}">
      <text>
        <t>[Threaded comment]
Your version of Excel allows you to read this threaded comment; however, any edits to it will get removed if the file is opened in a newer version of Excel. Learn more: https://go.microsoft.com/fwlink/?linkid=870924
Comment:
    Actual figure 248, includes Stratford 13</t>
      </text>
    </comment>
    <comment ref="G17" authorId="44" shapeId="0" xr:uid="{72773A2C-75B6-4DF4-8F00-2F76DFE6C64C}">
      <text>
        <t>[Threaded comment]
Your version of Excel allows you to read this threaded comment; however, any edits to it will get removed if the file is opened in a newer version of Excel. Learn more: https://go.microsoft.com/fwlink/?linkid=870924
Comment:
    Actual reported figure 283, includes Stratford 14</t>
      </text>
    </comment>
    <comment ref="H17" authorId="45" shapeId="0" xr:uid="{28A91B12-2872-4C28-A65F-38858F9CCC39}">
      <text>
        <t>[Threaded comment]
Your version of Excel allows you to read this threaded comment; however, any edits to it will get removed if the file is opened in a newer version of Excel. Learn more: https://go.microsoft.com/fwlink/?linkid=870924
Comment:
    Actual figure 410 includes Stratford 48</t>
      </text>
    </comment>
    <comment ref="I17" authorId="46" shapeId="0" xr:uid="{FD3BCC8B-3DAF-4BC1-8345-05DD93347322}">
      <text>
        <t xml:space="preserve">[Threaded comment]
Your version of Excel allows you to read this threaded comment; however, any edits to it will get removed if the file is opened in a newer version of Excel. Learn more: https://go.microsoft.com/fwlink/?linkid=870924
Comment:
    Actual figure 374 includes Stratford 15 </t>
      </text>
    </comment>
    <comment ref="J17" authorId="47" shapeId="0" xr:uid="{A5A40BEA-D458-48BC-9902-9E5FFF906B89}">
      <text>
        <t>[Threaded comment]
Your version of Excel allows you to read this threaded comment; however, any edits to it will get removed if the file is opened in a newer version of Excel. Learn more: https://go.microsoft.com/fwlink/?linkid=870924
Comment:
    Actual figure 401, includes Stratford 12</t>
      </text>
    </comment>
    <comment ref="K17" authorId="48" shapeId="0" xr:uid="{B010045A-A756-47EB-89F8-A334686CF0A8}">
      <text>
        <t>[Threaded comment]
Your version of Excel allows you to read this threaded comment; however, any edits to it will get removed if the file is opened in a newer version of Excel. Learn more: https://go.microsoft.com/fwlink/?linkid=870924
Comment:
    Actual figure 350,includes Stratford 12</t>
      </text>
    </comment>
    <comment ref="L17" authorId="49" shapeId="0" xr:uid="{DF9D5C08-8799-4BF1-93AF-23B40CC6DFED}">
      <text>
        <t>[Threaded comment]
Your version of Excel allows you to read this threaded comment; however, any edits to it will get removed if the file is opened in a newer version of Excel. Learn more: https://go.microsoft.com/fwlink/?linkid=870924
Comment:
    Actual reported figure 369, of which Stratford 10</t>
      </text>
    </comment>
    <comment ref="M17" authorId="50" shapeId="0" xr:uid="{E76A6713-836C-45EA-838F-E67790E630ED}">
      <text>
        <t>[Threaded comment]
Your version of Excel allows you to read this threaded comment; however, any edits to it will get removed if the file is opened in a newer version of Excel. Learn more: https://go.microsoft.com/fwlink/?linkid=870924
Comment:
    Actual reported figure 221 of which Stratford 4</t>
      </text>
    </comment>
    <comment ref="E23" authorId="51" shapeId="0" xr:uid="{0DD9DE58-ABAC-4486-9CCF-CB8B782D04B1}">
      <text>
        <t>[Threaded comment]
Your version of Excel allows you to read this threaded comment; however, any edits to it will get removed if the file is opened in a newer version of Excel. Learn more: https://go.microsoft.com/fwlink/?linkid=870924
Comment:
    Includes 22 late notices</t>
      </text>
    </comment>
    <comment ref="F23" authorId="52" shapeId="0" xr:uid="{6DE1ACEC-2782-4AC6-A0E6-2EBFFE406800}">
      <text>
        <t>[Threaded comment]
Your version of Excel allows you to read this threaded comment; however, any edits to it will get removed if the file is opened in a newer version of Excel. Learn more: https://go.microsoft.com/fwlink/?linkid=870924
Comment:
    Includes 29 late notices, 1 unsuitable equipment</t>
      </text>
    </comment>
    <comment ref="G23" authorId="53" shapeId="0" xr:uid="{37A822CC-3DCF-4C27-AD6D-7814167FD4C6}">
      <text>
        <t>[Threaded comment]
Your version of Excel allows you to read this threaded comment; however, any edits to it will get removed if the file is opened in a newer version of Excel. Learn more: https://go.microsoft.com/fwlink/?linkid=870924
Comment:
    Includes 21 late notices</t>
      </text>
    </comment>
    <comment ref="H23" authorId="54" shapeId="0" xr:uid="{E4DB8803-EB01-4335-ABD5-279953855A80}">
      <text>
        <t>[Threaded comment]
Your version of Excel allows you to read this threaded comment; however, any edits to it will get removed if the file is opened in a newer version of Excel. Learn more: https://go.microsoft.com/fwlink/?linkid=870924
Comment:
    Includes 31 late and 2 unsuitable equipment</t>
      </text>
    </comment>
    <comment ref="I23" authorId="55" shapeId="0" xr:uid="{FD759C3D-E58A-4A3D-A561-A31086C29A7B}">
      <text>
        <t>[Threaded comment]
Your version of Excel allows you to read this threaded comment; however, any edits to it will get removed if the file is opened in a newer version of Excel. Learn more: https://go.microsoft.com/fwlink/?linkid=870924
Comment:
    Includes 41 late notices</t>
      </text>
    </comment>
    <comment ref="J23" authorId="56" shapeId="0" xr:uid="{118E3A7C-0331-4D43-8F14-067882401565}">
      <text>
        <t>[Threaded comment]
Your version of Excel allows you to read this threaded comment; however, any edits to it will get removed if the file is opened in a newer version of Excel. Learn more: https://go.microsoft.com/fwlink/?linkid=870924
Comment:
    Late notice 63</t>
      </text>
    </comment>
    <comment ref="K23" authorId="57" shapeId="0" xr:uid="{9EF464F1-B118-4956-9B11-78A173C457F2}">
      <text>
        <t>[Threaded comment]
Your version of Excel allows you to read this threaded comment; however, any edits to it will get removed if the file is opened in a newer version of Excel. Learn more: https://go.microsoft.com/fwlink/?linkid=870924
Comment:
    Includes 41 late notice,2 unsuitable equipment and 187 other of which 8 Stratford.</t>
      </text>
    </comment>
    <comment ref="L23" authorId="58" shapeId="0" xr:uid="{2023DE97-964B-4F46-BB22-9CDB53BA58F4}">
      <text>
        <t>[Threaded comment]
Your version of Excel allows you to read this threaded comment; however, any edits to it will get removed if the file is opened in a newer version of Excel. Learn more: https://go.microsoft.com/fwlink/?linkid=870924
Comment:
    30 late notice, 1 unsuitable equipment</t>
      </text>
    </comment>
    <comment ref="M23" authorId="59" shapeId="0" xr:uid="{B3FE3954-7400-4370-BF87-4B8BEB4AB901}">
      <text>
        <t>[Threaded comment]
Your version of Excel allows you to read this threaded comment; however, any edits to it will get removed if the file is opened in a newer version of Excel. Learn more: https://go.microsoft.com/fwlink/?linkid=870924
Comment:
    Of which 5 late notice</t>
      </text>
    </comment>
    <comment ref="O23" authorId="60" shapeId="0" xr:uid="{464B1D3B-6339-40C3-A3F1-83FAA5111CDC}">
      <text>
        <t>[Threaded comment]
Your version of Excel allows you to read this threaded comment; however, any edits to it will get removed if the file is opened in a newer version of Excel. Learn more: https://go.microsoft.com/fwlink/?linkid=870924
Comment:
    5 late notice</t>
      </text>
    </comment>
    <comment ref="P23" authorId="61" shapeId="0" xr:uid="{532129E9-4ABE-465C-BFB8-1B5167DBAD1A}">
      <text>
        <t>[Threaded comment]
Your version of Excel allows you to read this threaded comment; however, any edits to it will get removed if the file is opened in a newer version of Excel. Learn more: https://go.microsoft.com/fwlink/?linkid=870924
Comment:
    Of which 11 notice, 2 no suitable equipment, 1 other category was noted at Stratford.</t>
      </text>
    </comment>
    <comment ref="Q23" authorId="62" shapeId="0" xr:uid="{3107A89F-96D4-458B-85E7-F18EE07040CE}">
      <text>
        <t>[Threaded comment]
Your version of Excel allows you to read this threaded comment; however, any edits to it will get removed if the file is opened in a newer version of Excel. Learn more: https://go.microsoft.com/fwlink/?linkid=870924
Comment:
    4 Late Notice</t>
      </text>
    </comment>
  </commentList>
</comments>
</file>

<file path=xl/sharedStrings.xml><?xml version="1.0" encoding="utf-8"?>
<sst xmlns="http://schemas.openxmlformats.org/spreadsheetml/2006/main" count="1334" uniqueCount="637">
  <si>
    <t>This cover sheet contains the following: a table of contents for this spreadsheet, frequency and dates of submission information, reporting guidance and contact information.</t>
  </si>
  <si>
    <t>Table of contents</t>
  </si>
  <si>
    <t>Section</t>
  </si>
  <si>
    <t>Description</t>
  </si>
  <si>
    <t>Section A</t>
  </si>
  <si>
    <t>Complaint categories</t>
  </si>
  <si>
    <t>Section B</t>
  </si>
  <si>
    <t>Complaint volumes and response times</t>
  </si>
  <si>
    <t>Section C</t>
  </si>
  <si>
    <t>Section D</t>
  </si>
  <si>
    <t>Assisted journeys</t>
  </si>
  <si>
    <t>Section H</t>
  </si>
  <si>
    <t>Delay compensation claims</t>
  </si>
  <si>
    <t>Section I</t>
  </si>
  <si>
    <t>Redress for booked assistance failure</t>
  </si>
  <si>
    <t>Section K</t>
  </si>
  <si>
    <t xml:space="preserve">Rail replacement </t>
  </si>
  <si>
    <t>Frequency of submission for each section</t>
  </si>
  <si>
    <t>Frequency</t>
  </si>
  <si>
    <t>Periodic</t>
  </si>
  <si>
    <t>Column1</t>
  </si>
  <si>
    <t>Column2</t>
  </si>
  <si>
    <t>Quarterly (with period 4,7,10 and 13)</t>
  </si>
  <si>
    <t>Data submission dates</t>
  </si>
  <si>
    <t>The table below provides the rail period start and end dates, and when the report is required to be sent to ORR.</t>
  </si>
  <si>
    <t>Period</t>
  </si>
  <si>
    <t>Start Date</t>
  </si>
  <si>
    <t>End Date</t>
  </si>
  <si>
    <t>Data required by:</t>
  </si>
  <si>
    <t>Reference guidance</t>
  </si>
  <si>
    <t>If you are new to reporting, or require a refresher in any sections, please let us know, and we will be happy to provide support.</t>
  </si>
  <si>
    <t>Commentary</t>
  </si>
  <si>
    <t>PSVAR rail replacement reporting</t>
  </si>
  <si>
    <t>Data delivery</t>
  </si>
  <si>
    <t>Please send to:</t>
  </si>
  <si>
    <t>Rail.stats@orr.gov.uk</t>
  </si>
  <si>
    <t>Contact details</t>
  </si>
  <si>
    <t>Tom Leveson Gower</t>
  </si>
  <si>
    <t>Tel: 0207 282 3724</t>
  </si>
  <si>
    <t>Email: Tom.LevesonGower@orr.gov.uk</t>
  </si>
  <si>
    <t>Email: Rail.stats@orr.gov.uk</t>
  </si>
  <si>
    <t>Version control</t>
  </si>
  <si>
    <t>2023-24 version one</t>
  </si>
  <si>
    <t>Complaints mapping guidance</t>
  </si>
  <si>
    <t>Level 2 categories</t>
  </si>
  <si>
    <t>Level 3 categories</t>
  </si>
  <si>
    <t>Examples</t>
  </si>
  <si>
    <t>Accessibility issues</t>
  </si>
  <si>
    <t>Assistance booking process</t>
  </si>
  <si>
    <t>Assistance staff</t>
  </si>
  <si>
    <t xml:space="preserve">Complaints about staff related to the provision of assistance to disabled passengers, covers both booked and unbooked assistance or general assistance in and around the station </t>
  </si>
  <si>
    <t>Alternative Accessible Transport (AAT) – non-rail replacement related</t>
  </si>
  <si>
    <t xml:space="preserve">Complaints from passengers about AAT during the usual operation of the railway (i.e. not linked to rail replacement services).
For example, mobility impaired passenger wants to travel from an inaccessible station and TOC offers AAT as an alternative, but passenger dissatisfied with that AAT i.e. AAT had fallen short of expectations of safety, comfort and timing. 
</t>
  </si>
  <si>
    <t>Alternative Accessible Transport (AAT) - rail replacement related</t>
  </si>
  <si>
    <t xml:space="preserve">Complaints from passengers about the AAT used as an alternative to a rail replacement service.
For example, passenger unable to board the rail replacement vehicle because it is inaccessible to them. TOC then provides AAT but passenger dissatisfied with that AAT i.e. AAT had fallen short of expectations of safety, comfort and timing. 
</t>
  </si>
  <si>
    <t>Booked assistance not provided at station</t>
  </si>
  <si>
    <t>Complaints about a booked assistance failure at the station</t>
  </si>
  <si>
    <t>Booked assistance not provided on train</t>
  </si>
  <si>
    <t>Complaints about a booked assistance failure on the train</t>
  </si>
  <si>
    <t>Disabled parking</t>
  </si>
  <si>
    <t>Complaints about disabled parking in or around the station</t>
  </si>
  <si>
    <t>Disabled toilets at station/on train</t>
  </si>
  <si>
    <t>Disabled toilet did not lock</t>
  </si>
  <si>
    <t>Disabled toilet not available</t>
  </si>
  <si>
    <t>Lack of disabled facilities at station/on train</t>
  </si>
  <si>
    <t>Poor disabled access</t>
  </si>
  <si>
    <t>Poor disabled facilities</t>
  </si>
  <si>
    <t>Other accessibility</t>
  </si>
  <si>
    <t>If the complaint relates to an accessibility issue not captured by the other accessibility complaint categories</t>
  </si>
  <si>
    <t>Quality of service from Help Points (including requesting assistance)</t>
  </si>
  <si>
    <t xml:space="preserve">Complaints relating to a disabled passenger trying to use a Help Point and experiencing a poor level of service e.g. Help Point out of use, no response after they press the button, or received a response but felt it was unsatisfactory. This also covers instances where a disabled passenger tried to request assistance to travel via the Help Point and were dissatisfied with the response or arrangements offered. </t>
  </si>
  <si>
    <t>The ease of being able to get on and off</t>
  </si>
  <si>
    <t>Poor/no disabled access to board or alight the train</t>
  </si>
  <si>
    <t>TOC accessibility policy</t>
  </si>
  <si>
    <t xml:space="preserve">Could cover any expression of dissatisfaction about TOC's accessibility policy e.g. not accepting scooters on its trains. </t>
  </si>
  <si>
    <t>Unable to hear announcements at station/on train</t>
  </si>
  <si>
    <t>Unable to view information at station/on train</t>
  </si>
  <si>
    <t>Unbooked assistance not provided at station</t>
  </si>
  <si>
    <t>Complaints about an unbooked assistance failure at the station</t>
  </si>
  <si>
    <t>Unbooked assistance not provided on train</t>
  </si>
  <si>
    <t>Complaints about an unbooked assistance failure on the train</t>
  </si>
  <si>
    <t>Wheelchair space on train</t>
  </si>
  <si>
    <t>E.g. wheelchair space not available</t>
  </si>
  <si>
    <t>Company policy</t>
  </si>
  <si>
    <t>On board policy</t>
  </si>
  <si>
    <t>Animals</t>
  </si>
  <si>
    <t>Bicycles</t>
  </si>
  <si>
    <t>Cycle policy</t>
  </si>
  <si>
    <t>Scooters</t>
  </si>
  <si>
    <t>Smoking policy</t>
  </si>
  <si>
    <t>Unaccompanied children</t>
  </si>
  <si>
    <t>Ticketing and refunds policy</t>
  </si>
  <si>
    <t>Advanced Purchase Tickets</t>
  </si>
  <si>
    <t>Invalid Ticket Used</t>
  </si>
  <si>
    <t>Miscellaneous Charges</t>
  </si>
  <si>
    <t>Penalty fares</t>
  </si>
  <si>
    <t>Pricing structure / policy</t>
  </si>
  <si>
    <t>Railcards</t>
  </si>
  <si>
    <t>Refund conditions / Administration fee</t>
  </si>
  <si>
    <t>Reservations - Cost/Availability</t>
  </si>
  <si>
    <t>Season Tickets - Renewal/Lost/Availability</t>
  </si>
  <si>
    <t>Special promotions</t>
  </si>
  <si>
    <t>Ticket conditions</t>
  </si>
  <si>
    <t>Ticket Inspections</t>
  </si>
  <si>
    <t>Ticket restrictions/conditions</t>
  </si>
  <si>
    <t>Unable To Produce Ticket</t>
  </si>
  <si>
    <t xml:space="preserve">Covid-19: Complaints about refunds due to Covid.
For example, complaints about season ticket refunds due to Covid.
</t>
  </si>
  <si>
    <t>Other policy</t>
  </si>
  <si>
    <t>Leaflet/Poster</t>
  </si>
  <si>
    <t>Lost property</t>
  </si>
  <si>
    <t>Parking policy</t>
  </si>
  <si>
    <t>Passenger's Charter</t>
  </si>
  <si>
    <t xml:space="preserve">Covid-19: Complaints about policy regarding face coverings.
For example, passengers making complaints about having to wear face coverings.
</t>
  </si>
  <si>
    <t>Complaints handling</t>
  </si>
  <si>
    <t>Response time</t>
  </si>
  <si>
    <t>Delayed response</t>
  </si>
  <si>
    <t>Long hold queue</t>
  </si>
  <si>
    <t>Unable to get through</t>
  </si>
  <si>
    <t>Unhappy at type/level of compensation</t>
  </si>
  <si>
    <t>Unhappy with compensation/ no compensation</t>
  </si>
  <si>
    <t>Complaints not fully addressed/fulfilled by TOC</t>
  </si>
  <si>
    <t>Enclosure not provided or incorrect</t>
  </si>
  <si>
    <t>Follow up action unfulfilled</t>
  </si>
  <si>
    <t>Follow Up actions unfulfilled by TOC</t>
  </si>
  <si>
    <t>Incorrect information in response</t>
  </si>
  <si>
    <t>Incorrect referral</t>
  </si>
  <si>
    <t>Response did not address complaints</t>
  </si>
  <si>
    <t>No response from TOC</t>
  </si>
  <si>
    <t>Staff member was impolite/unhelpful</t>
  </si>
  <si>
    <t>Complaint not received</t>
  </si>
  <si>
    <t>Other complaints handling</t>
  </si>
  <si>
    <t>Delay compensation schemes</t>
  </si>
  <si>
    <t>Awareness/ promotion of schemes</t>
  </si>
  <si>
    <t xml:space="preserve">Complaints pertaining to the complainants’ view that the Operator (or the industry) has not done enough to make passengers either aware of their delay compensation rights, or how to claim. </t>
  </si>
  <si>
    <t>Claim rejected</t>
  </si>
  <si>
    <t>Compensation claims process</t>
  </si>
  <si>
    <t>Relates to complaints from passengers about any aspect of the delay compensation claims process. For example:
• Claimant (or potential claimant) experienced difficulties in making a claim e.g. didn’t know where to get a form or couldn’t find where to make an online claim, didn’t know to retain ticket or provide proof of purchase, or an address to send their claim form, etc. 
• Frustrations that the claims process is too complex, confusing, or in some way too onerous e.g. didn’t understand some of the instructions or felt that too much form filling was required, etc.</t>
  </si>
  <si>
    <t>Level of compensation</t>
  </si>
  <si>
    <t>Speed of response</t>
  </si>
  <si>
    <t>Relates to any complaint where the claimant was dissatisfied with the speed with which the TOC responded to the compensation claim. This could cover the length of time it took for the TOC to acknowledge the claim, or the length of time taken for the claimant to receive their compensation.
 It also covers claims made via others Operators. E.g. a scenario where the passenger was delayed on a TOC ‘X’ train but wrongly submitted their claim to TOC ‘Y’. TOC ‘Y’ then did not pass on the claim to TOC ‘X’ in a timely manner, leading to a delayed response to the passenger from TOC ‘X’ – and thus prompting a complaint. This means that despite the slow response probably being caused by TOC ‘Y’, the complaint about speed of response would still be recorded against TOC ‘X’ under this category.</t>
  </si>
  <si>
    <t>TOC processing error</t>
  </si>
  <si>
    <t xml:space="preserve">Relates to complaints about a TOC miscalculating the amount of delay compensation due to a claimant e.g. TOC has reimbursed the claimant by an incorrect amount which has led to a complaint. </t>
  </si>
  <si>
    <t>Environmental</t>
  </si>
  <si>
    <t>General appearance of station</t>
  </si>
  <si>
    <t>Heating at station</t>
  </si>
  <si>
    <t>Lighting of station</t>
  </si>
  <si>
    <t>Litter and contamination</t>
  </si>
  <si>
    <t>Noise pollution</t>
  </si>
  <si>
    <t>Overgrown vegetation</t>
  </si>
  <si>
    <t>Recycling</t>
  </si>
  <si>
    <t>Fares and retailing</t>
  </si>
  <si>
    <t>The value for money for the price of your ticket</t>
  </si>
  <si>
    <t>Cost Of Ticket</t>
  </si>
  <si>
    <t>Smartcards</t>
  </si>
  <si>
    <t>Incorrect charge on smartcard</t>
  </si>
  <si>
    <t>Oyster</t>
  </si>
  <si>
    <t>Smartcard not working</t>
  </si>
  <si>
    <t>Ticket buying facilities - ticket office</t>
  </si>
  <si>
    <t>Booking Office/Retailing Facilities</t>
  </si>
  <si>
    <t>Change not provided</t>
  </si>
  <si>
    <t>Fast ticket</t>
  </si>
  <si>
    <t>Incorrect ticket sold/wrongly charged</t>
  </si>
  <si>
    <t>No ticket office</t>
  </si>
  <si>
    <t>Queues</t>
  </si>
  <si>
    <t>Ticket on departure</t>
  </si>
  <si>
    <t>Time taken to purchase tickets</t>
  </si>
  <si>
    <t>Unable to accept payment</t>
  </si>
  <si>
    <t>Unscheduled closing</t>
  </si>
  <si>
    <t>Ticket buying facilities - ticket vending machine</t>
  </si>
  <si>
    <t>Incorrect ticket sold</t>
  </si>
  <si>
    <t>Overcharged for a ticket</t>
  </si>
  <si>
    <t>Tickets not available (for example, Groupsave ticket or super-off peak not available)</t>
  </si>
  <si>
    <t>Railcard discount not available</t>
  </si>
  <si>
    <t>TVM did not provide an explanation regarding travel restriction</t>
  </si>
  <si>
    <t>Ticket valid for travel only on a certain train/time/route</t>
  </si>
  <si>
    <t>Not getting the correct change</t>
  </si>
  <si>
    <t>Availability</t>
  </si>
  <si>
    <t>Machine not working</t>
  </si>
  <si>
    <t>Customer did not receive all tickets</t>
  </si>
  <si>
    <t>Ticket buying facilities - online</t>
  </si>
  <si>
    <t>Railcard discount not applied</t>
  </si>
  <si>
    <t>E-tickets</t>
  </si>
  <si>
    <t>Phone app ticket</t>
  </si>
  <si>
    <t>Print at home</t>
  </si>
  <si>
    <t>Site difficult to navigate</t>
  </si>
  <si>
    <t>Issues with website,(i.e. website offline)</t>
  </si>
  <si>
    <t>Websales</t>
  </si>
  <si>
    <t>Booking confirmation not received</t>
  </si>
  <si>
    <t>Ticket buying facilities - other</t>
  </si>
  <si>
    <t>Pay as you go</t>
  </si>
  <si>
    <t>No option for TOD at station</t>
  </si>
  <si>
    <t>Postal charge</t>
  </si>
  <si>
    <t>Postal fee</t>
  </si>
  <si>
    <t>Telesales</t>
  </si>
  <si>
    <t>Tickets not received</t>
  </si>
  <si>
    <t>Ticket buying facilities on the train</t>
  </si>
  <si>
    <t>Other – miscellaneous</t>
  </si>
  <si>
    <t>Any complaint topic not covered by the categories listed</t>
  </si>
  <si>
    <t>Provision of information</t>
  </si>
  <si>
    <t>The provision of information during the journey</t>
  </si>
  <si>
    <t>Frequency of announcements</t>
  </si>
  <si>
    <t>Incorrect Information Displayed</t>
  </si>
  <si>
    <t>Lack of announcements</t>
  </si>
  <si>
    <t>Lack of detail in announcement / display</t>
  </si>
  <si>
    <t>Lack of information on customer information screens</t>
  </si>
  <si>
    <t>Poorly timed announcements</t>
  </si>
  <si>
    <t>Screen display difficult to read</t>
  </si>
  <si>
    <t>Sound quality / volume of announcements</t>
  </si>
  <si>
    <t>Too many announcements</t>
  </si>
  <si>
    <t>Provision of information about train times/platforms</t>
  </si>
  <si>
    <t>Late platform changes</t>
  </si>
  <si>
    <t>Provision of information on website or mobile apps</t>
  </si>
  <si>
    <t>Complaints about social media feed</t>
  </si>
  <si>
    <t>Disruption information incorrect</t>
  </si>
  <si>
    <t>General Information Incorrect</t>
  </si>
  <si>
    <t>Mobile phone apps</t>
  </si>
  <si>
    <t>Pre-journey planning</t>
  </si>
  <si>
    <t>Train Times / fares incorrect</t>
  </si>
  <si>
    <t>Website</t>
  </si>
  <si>
    <t>Quality on train</t>
  </si>
  <si>
    <t>The space for luggage</t>
  </si>
  <si>
    <t>No luggage racks</t>
  </si>
  <si>
    <t>Not enough space in luggage racks</t>
  </si>
  <si>
    <t>The toilet facilities</t>
  </si>
  <si>
    <t>Cleanliness of toilet</t>
  </si>
  <si>
    <t>Condition of toilet</t>
  </si>
  <si>
    <t>No soap / paper etc.</t>
  </si>
  <si>
    <t>No toilet facilities</t>
  </si>
  <si>
    <t>Toilet locked / out of use</t>
  </si>
  <si>
    <t>Sufficient room for all passengers to sit/stand</t>
  </si>
  <si>
    <t>First class declassified</t>
  </si>
  <si>
    <t>Standard class passengers in first class</t>
  </si>
  <si>
    <t>Train crowded</t>
  </si>
  <si>
    <t xml:space="preserve">Covid-19: Complaints about insufficient room on the train to enable compliance with social distancing rules.
For example, this could include complaints about social distancing on trains.
</t>
  </si>
  <si>
    <t>The comfort of the seating area</t>
  </si>
  <si>
    <t>Layout/design of train</t>
  </si>
  <si>
    <t>Leg room</t>
  </si>
  <si>
    <t>Seating uncomfortable</t>
  </si>
  <si>
    <t>The cleanliness of the inside</t>
  </si>
  <si>
    <t>Cleanliness floors</t>
  </si>
  <si>
    <t>Cleanliness of train (inside)</t>
  </si>
  <si>
    <t>Cleanliness tables</t>
  </si>
  <si>
    <t>General cleanliness</t>
  </si>
  <si>
    <t>Litter/ graffiti</t>
  </si>
  <si>
    <t>The cleanliness of the outside</t>
  </si>
  <si>
    <t>Cleanliness of train (outside)</t>
  </si>
  <si>
    <t>Dirty</t>
  </si>
  <si>
    <t>Graffiti</t>
  </si>
  <si>
    <t>Upkeep and repair of the train</t>
  </si>
  <si>
    <t>Condition of seats</t>
  </si>
  <si>
    <t>Condition of tables</t>
  </si>
  <si>
    <t>Condition of walls</t>
  </si>
  <si>
    <t>Heating/ventilation/air conditioning</t>
  </si>
  <si>
    <t>Internal doors would not open/close</t>
  </si>
  <si>
    <t>Quality of rolling stock/ride</t>
  </si>
  <si>
    <t>Temperature too cold</t>
  </si>
  <si>
    <t>Temperature too hot</t>
  </si>
  <si>
    <t>Facilities on board</t>
  </si>
  <si>
    <t>1st class not provided</t>
  </si>
  <si>
    <t>Electrical sockets</t>
  </si>
  <si>
    <t>On train catering</t>
  </si>
  <si>
    <t>Quiet zone</t>
  </si>
  <si>
    <t>Reservations not displayed</t>
  </si>
  <si>
    <t>Seats taken by another customer</t>
  </si>
  <si>
    <t>Space for bicycles</t>
  </si>
  <si>
    <t>Standard passengers in 1st class</t>
  </si>
  <si>
    <t>Wi-Fi</t>
  </si>
  <si>
    <t>Safety and Security</t>
  </si>
  <si>
    <t>Your personal security whilst using station</t>
  </si>
  <si>
    <t>Accident</t>
  </si>
  <si>
    <t>Anti-social behaviour</t>
  </si>
  <si>
    <t>Damage To Property/Clothing</t>
  </si>
  <si>
    <t>Dangerous surface</t>
  </si>
  <si>
    <t>Gating at station</t>
  </si>
  <si>
    <t>Hazard Reported By Passenger</t>
  </si>
  <si>
    <t>Injury</t>
  </si>
  <si>
    <t>Lack Of CCTV / lighting</t>
  </si>
  <si>
    <t>Security of car park</t>
  </si>
  <si>
    <t>Security Of Station</t>
  </si>
  <si>
    <t>Theft</t>
  </si>
  <si>
    <t>Your personal security on board</t>
  </si>
  <si>
    <t>Overcrowding</t>
  </si>
  <si>
    <t>Security On Train</t>
  </si>
  <si>
    <t>Track safety/rough ride</t>
  </si>
  <si>
    <t>Trains without train managers</t>
  </si>
  <si>
    <t>Staff conduct and availability</t>
  </si>
  <si>
    <t>The availability of staff - at station</t>
  </si>
  <si>
    <t>Unavailable When Required/Insufficient Staff</t>
  </si>
  <si>
    <t>The availability of staff - on board</t>
  </si>
  <si>
    <t>How request to station staff was handled</t>
  </si>
  <si>
    <t>Misdirected/misinformed Passenger</t>
  </si>
  <si>
    <t>Poor Product/Service Knowledge</t>
  </si>
  <si>
    <t>Failed To Establish Passenger Needs</t>
  </si>
  <si>
    <t>The attitudes and helpfulness of the staff at station</t>
  </si>
  <si>
    <t>Failed to provide expected service</t>
  </si>
  <si>
    <t>Poor management of problem/incident</t>
  </si>
  <si>
    <t>Presentation</t>
  </si>
  <si>
    <t>Rude/Discourteous</t>
  </si>
  <si>
    <t>The helpfulness and attitude of staff on train</t>
  </si>
  <si>
    <t>The helpfulness and attitude of other staff (not on train/not at station)</t>
  </si>
  <si>
    <t>Advisor booking error</t>
  </si>
  <si>
    <t>Station quality</t>
  </si>
  <si>
    <t>Facilities for car parking</t>
  </si>
  <si>
    <t>Car parking payment options</t>
  </si>
  <si>
    <t>Car parking costs</t>
  </si>
  <si>
    <t>Size of space</t>
  </si>
  <si>
    <t>Availability of car parking</t>
  </si>
  <si>
    <t>Car park lighting</t>
  </si>
  <si>
    <t>Car park signage</t>
  </si>
  <si>
    <t>Access to car park</t>
  </si>
  <si>
    <t>Appeal Parking Ticket</t>
  </si>
  <si>
    <t>Unhappy with car park prices</t>
  </si>
  <si>
    <t>Unhappy with third party supplier</t>
  </si>
  <si>
    <t>Lack of customer drop off facility</t>
  </si>
  <si>
    <t>The upkeep/repair of the station buildings/platforms</t>
  </si>
  <si>
    <t>Barriers not working</t>
  </si>
  <si>
    <t>Clocks not working</t>
  </si>
  <si>
    <t>Customer Interface Screens not working</t>
  </si>
  <si>
    <t>Escalators not working</t>
  </si>
  <si>
    <t>Lifts not working</t>
  </si>
  <si>
    <t>Lights not working</t>
  </si>
  <si>
    <t>Cleanliness</t>
  </si>
  <si>
    <t>Bird droppings</t>
  </si>
  <si>
    <t>Litter</t>
  </si>
  <si>
    <t>Vermin</t>
  </si>
  <si>
    <t xml:space="preserve">Covid-19: Complaints about the cleanliness of the station.
For example, this could include complaints about sanitization of the station.
</t>
  </si>
  <si>
    <t>The facilities and services</t>
  </si>
  <si>
    <t>Access To / Within Station</t>
  </si>
  <si>
    <t>Bicycle parking</t>
  </si>
  <si>
    <t>Heating in waiting rooms</t>
  </si>
  <si>
    <t>Help points</t>
  </si>
  <si>
    <t>Left luggage</t>
  </si>
  <si>
    <t>No barriers</t>
  </si>
  <si>
    <t>No clocks</t>
  </si>
  <si>
    <t>No escalators</t>
  </si>
  <si>
    <t>No lifts</t>
  </si>
  <si>
    <t>Toilets</t>
  </si>
  <si>
    <t>Waiting Rooms / Areas</t>
  </si>
  <si>
    <t>The provision of shelter facilities</t>
  </si>
  <si>
    <t>No shelter / waiting room</t>
  </si>
  <si>
    <t>Style of shelter</t>
  </si>
  <si>
    <t>The availability of seating</t>
  </si>
  <si>
    <t>Not enough seating</t>
  </si>
  <si>
    <t>Not enough waiting rooms</t>
  </si>
  <si>
    <t>Shelter / waiting room too small</t>
  </si>
  <si>
    <t>Timetabling and connection issues</t>
  </si>
  <si>
    <t>Connections with other train services</t>
  </si>
  <si>
    <t>Rail connections too tight</t>
  </si>
  <si>
    <t>Connections with other forms of public transport</t>
  </si>
  <si>
    <t>Integration with other forms of transport/non-rail connections</t>
  </si>
  <si>
    <t>The length of time the journey was scheduled to take (speed)</t>
  </si>
  <si>
    <t>Journey times</t>
  </si>
  <si>
    <t>The frequency of the trains on that route</t>
  </si>
  <si>
    <t>Insufficient frequency</t>
  </si>
  <si>
    <t>Number of trains</t>
  </si>
  <si>
    <t>Withdrawal of service</t>
  </si>
  <si>
    <t>Timetabling</t>
  </si>
  <si>
    <t>Line/station closure</t>
  </si>
  <si>
    <t>Retiming of service</t>
  </si>
  <si>
    <t>Timing of trains</t>
  </si>
  <si>
    <t>Routing</t>
  </si>
  <si>
    <t>Inappropriate route</t>
  </si>
  <si>
    <t>Re-routing</t>
  </si>
  <si>
    <t>Stopping pattern</t>
  </si>
  <si>
    <t>Train service performance</t>
  </si>
  <si>
    <t>Punctuality/reliability (i.e. the train arriving/departing on time)</t>
  </si>
  <si>
    <t>Alleged early departure</t>
  </si>
  <si>
    <t>Alternative transport - punctuality</t>
  </si>
  <si>
    <t>Delay</t>
  </si>
  <si>
    <t>Engineering Works</t>
  </si>
  <si>
    <t>Journey abandoned due to delay</t>
  </si>
  <si>
    <t>Missed onward connection</t>
  </si>
  <si>
    <t>Repeated poor performance</t>
  </si>
  <si>
    <t>Replacement Bus Service Instead Of Train</t>
  </si>
  <si>
    <t>Train cancelled</t>
  </si>
  <si>
    <t>Train failed to call at station (control decision)</t>
  </si>
  <si>
    <t>Train not held</t>
  </si>
  <si>
    <t>Train run fast (driver error)</t>
  </si>
  <si>
    <t>Train terminated short of destination</t>
  </si>
  <si>
    <t>Praise</t>
  </si>
  <si>
    <t>All praise comments (within Section B contact methods) e.g.:</t>
  </si>
  <si>
    <t>Customer relations</t>
  </si>
  <si>
    <t>Good information provision</t>
  </si>
  <si>
    <t>Happy with assistance provided</t>
  </si>
  <si>
    <t>Station facilities</t>
  </si>
  <si>
    <t>Wheelchair space</t>
  </si>
  <si>
    <t>Select your organisation</t>
  </si>
  <si>
    <t>TOC</t>
  </si>
  <si>
    <t>Category Code</t>
  </si>
  <si>
    <t>Level 1 Category</t>
  </si>
  <si>
    <t>Level 2 Category</t>
  </si>
  <si>
    <t>Level 3 Category</t>
  </si>
  <si>
    <t>P1</t>
  </si>
  <si>
    <t>P2</t>
  </si>
  <si>
    <t>P3</t>
  </si>
  <si>
    <t>P4</t>
  </si>
  <si>
    <t>P5</t>
  </si>
  <si>
    <t>P6</t>
  </si>
  <si>
    <t>P7</t>
  </si>
  <si>
    <t>P8</t>
  </si>
  <si>
    <t>P9</t>
  </si>
  <si>
    <t>P10</t>
  </si>
  <si>
    <t>P11</t>
  </si>
  <si>
    <t>P12</t>
  </si>
  <si>
    <t>P13</t>
  </si>
  <si>
    <t>All Contact Methods</t>
  </si>
  <si>
    <t xml:space="preserve">Quality of service from Help Points (including requesting assistance) </t>
  </si>
  <si>
    <t>Awareness/ Promotion of schemes</t>
  </si>
  <si>
    <t>Quality on Train</t>
  </si>
  <si>
    <t>Staff Conduct and Availability</t>
  </si>
  <si>
    <t>Station Quality</t>
  </si>
  <si>
    <t>Overall environment</t>
  </si>
  <si>
    <t>Train Service Performance</t>
  </si>
  <si>
    <t>Grand total (of all complaints excluding praise)</t>
  </si>
  <si>
    <t>Total complaints (excluding praise) check against tab 'Section B'</t>
  </si>
  <si>
    <t>Please provide any additional commentary we should be aware of in the rows below:</t>
  </si>
  <si>
    <t>P1:</t>
  </si>
  <si>
    <t>P2:</t>
  </si>
  <si>
    <t>…</t>
  </si>
  <si>
    <t>P13:</t>
  </si>
  <si>
    <t>Section A guidance:</t>
  </si>
  <si>
    <t>Please see section 7 of the reference guidance for further information.</t>
  </si>
  <si>
    <t>Quality assurance checks:</t>
  </si>
  <si>
    <t>A1). Grand total (row 82) must equal the sum of all complaint categories excluding praise.</t>
  </si>
  <si>
    <t>Metric</t>
  </si>
  <si>
    <t>Contact method</t>
  </si>
  <si>
    <t>Number of complaint correspondence</t>
  </si>
  <si>
    <t>Letter</t>
  </si>
  <si>
    <t>Email/Webform</t>
  </si>
  <si>
    <t>Telephone</t>
  </si>
  <si>
    <t>Meet the Manager</t>
  </si>
  <si>
    <t>Online Forums</t>
  </si>
  <si>
    <t>Average time to respond to complaints within period (working days)</t>
  </si>
  <si>
    <t>All contact methods (%)</t>
  </si>
  <si>
    <t>Total number of complaints closed</t>
  </si>
  <si>
    <t>Total number of complaints received</t>
  </si>
  <si>
    <t>Volume of complaints re-opened</t>
  </si>
  <si>
    <t>Volume of complaints sign-posted to the Ombudsman - deadlock letters</t>
  </si>
  <si>
    <t>Volume of complaints sign-posted to the Ombudsman - 8 week letters</t>
  </si>
  <si>
    <t>Average time to deadlock (working days)</t>
  </si>
  <si>
    <t>Total complaints check against tab 'Section A' (excluding praise)</t>
  </si>
  <si>
    <t>Complaints below 95% (if below 95%, please provide supporting commentary)</t>
  </si>
  <si>
    <t>Section B guidance:</t>
  </si>
  <si>
    <t>Please see sections 3-6 of the reference guidance for further information.</t>
  </si>
  <si>
    <t>95% compliance within 20 working days:</t>
  </si>
  <si>
    <t xml:space="preserve">If the percentage of complaints closed is lower than 95% within 20 working days, ORR should be informed of the following: 
</t>
  </si>
  <si>
    <t xml:space="preserve">the reason for the extended response times; </t>
  </si>
  <si>
    <t xml:space="preserve">the expected duration of the emergency timescales; </t>
  </si>
  <si>
    <t xml:space="preserve">the plans in place to remedy the situation; </t>
  </si>
  <si>
    <t xml:space="preserve">the procedures in place to ensure that the quality of responses is maintained; and </t>
  </si>
  <si>
    <t>any steps taken to advise affected complainants.</t>
  </si>
  <si>
    <t>Alternative accessible transport (AAT) - Total</t>
  </si>
  <si>
    <t>a) station inaccessible</t>
  </si>
  <si>
    <t>b) unstaffed station</t>
  </si>
  <si>
    <t>c) planned disruption</t>
  </si>
  <si>
    <t>d) unplanned disruption</t>
  </si>
  <si>
    <t>e) other</t>
  </si>
  <si>
    <r>
      <rPr>
        <sz val="12"/>
        <color rgb="FF000000"/>
        <rFont val="Arial"/>
        <family val="2"/>
      </rPr>
      <t>Expenditure for all AAT</t>
    </r>
    <r>
      <rPr>
        <i/>
        <sz val="12"/>
        <color rgb="FF000000"/>
        <rFont val="Arial"/>
        <family val="2"/>
      </rPr>
      <t xml:space="preserve"> (optional) (£)</t>
    </r>
  </si>
  <si>
    <t>Type of AAT used</t>
  </si>
  <si>
    <t>i) Taxi</t>
  </si>
  <si>
    <t>ii) Mini-bus</t>
  </si>
  <si>
    <t>iii) Other</t>
  </si>
  <si>
    <t>Section C guidance:</t>
  </si>
  <si>
    <t>Please see section 8 of the reference guidance for further information.</t>
  </si>
  <si>
    <t>C1). Reasons for each AAT (rows 7 to 11) should sum up to the total volume of AAT used (row 6).</t>
  </si>
  <si>
    <t>Section D - Assisted journeys</t>
  </si>
  <si>
    <t>Metric reference</t>
  </si>
  <si>
    <t>Type</t>
  </si>
  <si>
    <t>A</t>
  </si>
  <si>
    <t>Booked</t>
  </si>
  <si>
    <t>B</t>
  </si>
  <si>
    <t>C</t>
  </si>
  <si>
    <t>C). Volume of booked assistance incomplete, and reasons for each incomplete assistance (below)</t>
  </si>
  <si>
    <t>Ci</t>
  </si>
  <si>
    <t>i). No space on train</t>
  </si>
  <si>
    <t>Cii</t>
  </si>
  <si>
    <t>II). No staff available</t>
  </si>
  <si>
    <t>Ciii</t>
  </si>
  <si>
    <t>iii). Planned disruption</t>
  </si>
  <si>
    <t>Civ</t>
  </si>
  <si>
    <t>iv). Unplanned disruption</t>
  </si>
  <si>
    <t>Cv</t>
  </si>
  <si>
    <t>v). Passenger did not arrive / arrived too late for service</t>
  </si>
  <si>
    <t>Cvi</t>
  </si>
  <si>
    <t>vi). Other</t>
  </si>
  <si>
    <t>D</t>
  </si>
  <si>
    <t>Unbooked</t>
  </si>
  <si>
    <t>E</t>
  </si>
  <si>
    <t>F</t>
  </si>
  <si>
    <t>F). Volume of unbooked assistance (Turn Up and Go) incomplete, and reasons for each incomplete assistance (below)</t>
  </si>
  <si>
    <t>Fi</t>
  </si>
  <si>
    <t>Fii</t>
  </si>
  <si>
    <t>Fiii</t>
  </si>
  <si>
    <t>Fiv</t>
  </si>
  <si>
    <t>Fv</t>
  </si>
  <si>
    <t>Fvi</t>
  </si>
  <si>
    <t>Section D guidance:</t>
  </si>
  <si>
    <t>Please see section 9 of the reference guidance for further information.</t>
  </si>
  <si>
    <t>D1). Reasons for each incomplete booked assistance (row 9 to 14) should sum up to the volume of booked assistance incomplete (row 8). If this does not match (for example an assistance has more than one failure reason), please provide information in the commentary box;</t>
  </si>
  <si>
    <t>D2). Reasons for each incomplete unbooked assistance (row 18 to 23) should sum up to the volume of unbooked assistance incomplete (row 17). If this does not match (for example an assistance has more than one failure reason), please provide information in the commentary box;</t>
  </si>
  <si>
    <t>D3). The volume of unbooked assistance requested (row 15) should sum to the volume of unbooked assistance completed (row 16) plus the volume of unbooked assistance incomplete (row 17).</t>
  </si>
  <si>
    <t>Section H - Delay compensation</t>
  </si>
  <si>
    <t>Section H guidance:</t>
  </si>
  <si>
    <t>Please see section 13 of the reference guidance for further information.</t>
  </si>
  <si>
    <t>H1). Volume of claims closed within period (row 7) should not change throughout the year once submitted. If your data does change, please explain the reasons in your report submission;</t>
  </si>
  <si>
    <t>H2). Volume of claims approved within period (row 8) must be less than or equal to the volume of claims closed within period (row 7);</t>
  </si>
  <si>
    <t>H4). Percentage closed within 20 working days (row 9) should not change throughout the year once submitted. If your data does change, please explain the reasons in your report submission;</t>
  </si>
  <si>
    <t>Section I - Redress for booked assistance failure</t>
  </si>
  <si>
    <t>Redress note:</t>
  </si>
  <si>
    <t>Section I guidance:</t>
  </si>
  <si>
    <t>Please see section 14 of the reference guidance for further information.</t>
  </si>
  <si>
    <t>Passengers that booked assistance and were impacted by rail replacement services</t>
  </si>
  <si>
    <t>Section K guidance:</t>
  </si>
  <si>
    <t>PSVAR reporting template</t>
  </si>
  <si>
    <t>TOC drop down list</t>
  </si>
  <si>
    <t>Avanti West Coast</t>
  </si>
  <si>
    <t>c2c</t>
  </si>
  <si>
    <t>Caledonian Sleeper</t>
  </si>
  <si>
    <t>Chiltern Railways</t>
  </si>
  <si>
    <t>CrossCountry</t>
  </si>
  <si>
    <t>East Midlands Railway</t>
  </si>
  <si>
    <t>Elizabeth line</t>
  </si>
  <si>
    <t>Govia Thameslink Railway</t>
  </si>
  <si>
    <t>Grand Central</t>
  </si>
  <si>
    <t>Great Western Railway</t>
  </si>
  <si>
    <t>Greater Anglia</t>
  </si>
  <si>
    <t>Heathrow Express</t>
  </si>
  <si>
    <t>Hull Trains</t>
  </si>
  <si>
    <t>London North Eastern Railway</t>
  </si>
  <si>
    <t>London Overground</t>
  </si>
  <si>
    <t>Lumo</t>
  </si>
  <si>
    <t>Merseyrail</t>
  </si>
  <si>
    <t>Northern Trains</t>
  </si>
  <si>
    <t>ScotRail</t>
  </si>
  <si>
    <t>South Western Railway</t>
  </si>
  <si>
    <t>Southeastern</t>
  </si>
  <si>
    <t>TfW Rail</t>
  </si>
  <si>
    <t>TransPennine Express</t>
  </si>
  <si>
    <t>West Midlands Trains</t>
  </si>
  <si>
    <t>Complaint codes</t>
  </si>
  <si>
    <t>Accommodating assistance dogs</t>
  </si>
  <si>
    <t>No reply on assistance line/pre-booked assistance not provided</t>
  </si>
  <si>
    <t>Ticket buying facilities</t>
  </si>
  <si>
    <t>Adequacy/lack of disabled facilities at station/on train</t>
  </si>
  <si>
    <t>Section C - Alternative accessible transport (AAT) volumes and expenditure</t>
  </si>
  <si>
    <t>Alternative accessible transport</t>
  </si>
  <si>
    <t>Alternative accessible transport (AAT) – non-rail replacement related</t>
  </si>
  <si>
    <t>Alternative accessible transport (AAT) - rail replacement related</t>
  </si>
  <si>
    <t>Total time to respond to complaints closed within period (working days)</t>
  </si>
  <si>
    <t>Section K - Rail replacement services</t>
  </si>
  <si>
    <t>Complaints mapping document</t>
  </si>
  <si>
    <t>Mapping</t>
  </si>
  <si>
    <t>Section A - Complaint categories</t>
  </si>
  <si>
    <t>Total AAT equals sum of AAT used</t>
  </si>
  <si>
    <t xml:space="preserve">A2). Grand total (row 82) must be equal to, or more than, the number of complaints closed (row 14) in section B.
</t>
  </si>
  <si>
    <t>B1). Total number of complaints closed (row 14) must be less than or equal to tab Section A Grand total (Section A, row 82);</t>
  </si>
  <si>
    <t>H5). Time to close claims (row 10) should not change throughout the year once submitted. If your data does change, please explain the reasons in your report submission;</t>
  </si>
  <si>
    <t>B3). 'Percentage of complaints responded to within 20 working days' (row 12) must be greater than or equal to the 'Percentage of complaints responded to within 10 working days' (row 11).</t>
  </si>
  <si>
    <t>B4). 'Percentage of complaints responded to within 30 working days' (row 13) must be greater than or equal to the 'Percentage of complaints responded to within 20 working days' (row 12).</t>
  </si>
  <si>
    <t>B5). Total time to respond to complaints closed within period (row 15) must be equal to or greater than the number of complaints closed within the period (row 14).</t>
  </si>
  <si>
    <t>Cover sheet for April 2023 to March 2024 Core Data submission</t>
  </si>
  <si>
    <t>TO BE UPDATED</t>
  </si>
  <si>
    <t>ORR have created reference guidance on the reporting requirements for each section. A link to the guidance can be found on the page below.</t>
  </si>
  <si>
    <t>Please use the commentary space in each section to inform us of issues we should be aware of. This could include any data quality issues, or operational issues which may be influencing performance or volumes.</t>
  </si>
  <si>
    <t>A separate template has been provided for PSVAR rail replacement reporting. It is expected that rail replacement companies will submit this on behalf of train operators. Please see the reference guidance section 14 for further information.</t>
  </si>
  <si>
    <t xml:space="preserve">Complaints about the assistance booking process e.g. a passenger is dissatisfied with the ease of making a booking, how their booking was handled by the agent, received a booking confirmation with inaccurate information, etc. </t>
  </si>
  <si>
    <t>Relates to complaints about a delay compensation claim being rejected by the Operator, irrespective of whether or not the claim was rejected for legitimate reasons e.g.
• claimant was not delayed by enough minutes to be eligible; or
• claim was rejected because of incorrect or inaccurate information provided by the claimant. 
 Regardless of why the claim was rejected, any complaint about a claim being rejected should be recorded under this category.</t>
  </si>
  <si>
    <t>Relates to any complaint about the level of delay compensation paid out. E.g. even if; 
• the claimant correctly received the amount they were due in line with the TOC’s delay compensation policy, or;
• the claimant received an amount that was correctly calculated on the basis of the information the claimant provided. 
 In either of these circumstances the claimant’s dissatisfaction with the level of payment by virtue of a complaint must nonetheless be recorded under this category. However, please note if the claimant has provided all the correct information, but the TOC has miscalculated the amount of compensation due then this would be recorded under the ‘TOC processing error’ category.</t>
  </si>
  <si>
    <t xml:space="preserve">Covid-19: Complaints about the cleanliness of the train. 
For example, this could include complaints about sanitization of the train
</t>
  </si>
  <si>
    <t>Below are the standard checks ORR use. Please review the data quality using the checklist below before submitting your periodic data. The checks are also available in annex B of the Reference Guide for ORR Core Data Reporting.</t>
  </si>
  <si>
    <t>B2). Percentage of complaints responded to within 10, 20 and 30 working days (rows 11 to 13), the total number of complaints closed (row 14), and the total time to respond to closed complaints (row 15) should not change throughout the year (since they are based on complaints closed). Any revisions must be explained during your submission;</t>
  </si>
  <si>
    <t>C2). The sum of the types of AAT used (lines 14 to 16) should not exceed the total volume of AAT (line 6)</t>
  </si>
  <si>
    <t>A). Volume of booked assistance (this data is supplied by RDG)</t>
  </si>
  <si>
    <t>B). Volume of booked assistance completions</t>
  </si>
  <si>
    <t xml:space="preserve">D). Volume of unbooked assistance (Turn Up and Go) requested </t>
  </si>
  <si>
    <t xml:space="preserve">E). Volume of unbooked assistance (Turn Up and Go) completed </t>
  </si>
  <si>
    <t>a). Volume of claims received within period</t>
  </si>
  <si>
    <t>b). Volume of claims closed within period</t>
  </si>
  <si>
    <t>c). Volume of claims approved within period</t>
  </si>
  <si>
    <t xml:space="preserve">d). % closed within 20 working days </t>
  </si>
  <si>
    <t>e). Total time to close claims within period (working days)</t>
  </si>
  <si>
    <t>f). Average time to close claims within period (working days)</t>
  </si>
  <si>
    <t>H3). Volume of claims approved within period (row 8) should not change throughout the year once submitted. If your data does change, please explain the reasons in your report submission;</t>
  </si>
  <si>
    <t>a) Redress claims received</t>
  </si>
  <si>
    <t>b) Redress claims closed</t>
  </si>
  <si>
    <t>c) Of the claims closed (metric b), the volume rejected as a booked assistance failure</t>
  </si>
  <si>
    <t>d) Of the claims closed (metric b), the volume of claims approved and redress provided</t>
  </si>
  <si>
    <t>e) Of the claims closed (metric b), the volume of claims approved but redress could not be provided to the claimant</t>
  </si>
  <si>
    <t>Redress is defined as a remedy for a wrong arising from a contract or other relationship between a consumer and trader. For example, a refund, gesture of good will, apology etc. For more information, please see the guidance.</t>
  </si>
  <si>
    <t xml:space="preserve">This section reports on number of booked assistance passengers affected by rail replacement services. A separate template has been provided for PSVAR reporting for rail replacement duties. </t>
  </si>
  <si>
    <t xml:space="preserve">The table below provides examples of the type of complaints which may be categorised under each level 2 and 3 category. </t>
  </si>
  <si>
    <t>Covid-19: Complaints related to Covid health and safety issues. 
For example, this could include complaints about passengers not wearing face coverings or enforcement of face coverings.</t>
  </si>
  <si>
    <t xml:space="preserve">Percentage of complaints responded to within 20 working days </t>
  </si>
  <si>
    <t xml:space="preserve">Percentage of complaints responded to within 30 working days </t>
  </si>
  <si>
    <t xml:space="preserve">Percentage of complaints responded to within 10 working days </t>
  </si>
  <si>
    <t>Issued 1 March 2023</t>
  </si>
  <si>
    <t>Quality assurance flags</t>
  </si>
  <si>
    <t>H6). Total time to close claims within period (row 10) must be equal to or greater than the number of claims closed within the period (row 7).</t>
  </si>
  <si>
    <r>
      <t>Section B - Complaint volumes and response times (</t>
    </r>
    <r>
      <rPr>
        <b/>
        <sz val="12"/>
        <color rgb="FFFF0000"/>
        <rFont val="Arial"/>
        <family val="2"/>
      </rPr>
      <t>NOTE: stop the clock should not be used for calculating response times. Please see chapter four of the guidance document for further information</t>
    </r>
    <r>
      <rPr>
        <b/>
        <sz val="12"/>
        <color rgb="FF000000"/>
        <rFont val="Arial"/>
        <family val="2"/>
      </rPr>
      <t>).</t>
    </r>
  </si>
  <si>
    <t xml:space="preserve">Excludes any strike days within this period </t>
  </si>
  <si>
    <t xml:space="preserve">These quarterly figures do not include unplanned rail replacement. Collecting unplanned will be complex and not accurate. This is not entered into our journey planner. </t>
  </si>
  <si>
    <t xml:space="preserve">Line 11 e) other - this includes staff unavailable </t>
  </si>
  <si>
    <t xml:space="preserve">Line 9 &amp; 10 we are unable at this time to separate unplanned and planned disruption figures. All disruption figures are reported on line 9. </t>
  </si>
  <si>
    <t>Line 8 figure reported in PowerBI is 1312. The reason the figure is higher the formula calculates line 9 - 14, this is because customers can choice more than one category when making a complaint</t>
  </si>
  <si>
    <t>Line 14 this includes 8 late notices, and 2 unsuitable equipment</t>
  </si>
  <si>
    <t>Line 23 includes 31 late notices and 2 unsuitable equipment</t>
  </si>
  <si>
    <t>Within the comments you will find a breakdown of figures supplied from Stratford</t>
  </si>
  <si>
    <t>Line 17 figure reported in PowerBI is different. The reason the figure is different the formula calculates line 18-23, this is because customers can choice more than one category when filing a complaint</t>
  </si>
  <si>
    <t xml:space="preserve">Please note: rows 8, 15, 16 &amp; 17 now include figures from Stratford. However, as we do not manage the station we cannot provide a breakdown of booked and unbooked only the total figure. </t>
  </si>
  <si>
    <t xml:space="preserve">The data for P1, 2, 3 &amp;4 is for planned rail replacement for booked passenger assist. </t>
  </si>
  <si>
    <t xml:space="preserve">This data for P1, 2, 3 &amp;4  shows per journey legs and not per customer. (i.e a customer doing a return journey would count as 2 journey legs but only 1 customer) </t>
  </si>
  <si>
    <t>Line 10 unplanned disruption events due to OHL damage affecting West Anglia routes</t>
  </si>
  <si>
    <t xml:space="preserve">Data provided from Period 7 onwards reflects the number of customers impacted, and not the journey legs.  Greater Anglia are able to now report, and have amended the reporting from Period 1-Period 6 to reflect </t>
  </si>
  <si>
    <t>this change.</t>
  </si>
  <si>
    <t>P5:</t>
  </si>
  <si>
    <t>Line 10 - one instance where information sought by XC to enable their reponse to a passenger travelling from a GA station onto a XC train.</t>
  </si>
  <si>
    <t xml:space="preserve">Line 10 - one incident identified as a TfL failure, one incident identified as Network Rail failure </t>
  </si>
  <si>
    <t>P6:</t>
  </si>
  <si>
    <t>Line 10 - one instance identified as a TfL failure, four instances where customers have not responded enabling further detail to be obtained or enabling redress to be provided.  Chasers have been sent to those customers.</t>
  </si>
  <si>
    <t>Line 19 &amp; Line 21 updated due to error in submission for P6, corrected in P8 and also corrected in submission of Rail Ombudsman Signpost report</t>
  </si>
  <si>
    <t>Line 9 planned disruption events inclusive of Billericay and Chelmsford areas where lift renewals work is underway and planned alternatives are available for customers</t>
  </si>
  <si>
    <t>Line 11 inclusive of lift outage due to faults at Cambridge and Harlow where alternatives were required for customers due to faults occuring whilst passengers in transit</t>
  </si>
  <si>
    <t>Line 10 - this does not include a number of instances where contact has been made to the customer, and we are still awaiting further information from them</t>
  </si>
  <si>
    <t>Line 10 - of the redress cases there are 7 where we are outstanding the customer details to offer redress but these will be sought and likely resolved in P10</t>
  </si>
  <si>
    <t>Planned disruption - inc lift renewal works and amended train service due to planned engineering works.  Unplanned disruption - Storm Henk 02/01/2024 and A12 road disruption on 30/12/2023</t>
  </si>
  <si>
    <t>P10:</t>
  </si>
  <si>
    <t>Claims received for Storm Henk during P10 included within received and other figures shown in P10 reporting.</t>
  </si>
  <si>
    <t>Line 10- of the redress cases 3 are awaiting a response from the customer to our offer of redress, and 1 case has been passed on to GTR for them to manage as the booking and journey were GTR , origin was GA.</t>
  </si>
  <si>
    <t>Line 10 - of the redress cases there are 2 awaiting a response from the customer, which will then be offered redress once information is obtained, and 3 cases where no redress was provided.</t>
  </si>
  <si>
    <t>Unplanned disruption - disruption in the Cambridge area due to signalling issues including one taxi arranged for a GTR local journey</t>
  </si>
  <si>
    <t>Line 10 - of the redress cases there are 3 instances of awaiting response from customer, of which all have been offered some form of redress</t>
  </si>
  <si>
    <t>P12:</t>
  </si>
  <si>
    <t>Line 12 &amp; Line 13 impacted by administration error made to a number of cases where the customer was contacted and received a full response however a resolution status had not been applied to the cases.  The cases were closed in P12 so the impact in reporting is shown in P12. Our supplier has investigated and assured this was a one-off event which has been addressed. No updates required to customers as they had all received responses which effectively resolved for the customer but case handlers failed to correctly close the case in the CRM.</t>
  </si>
  <si>
    <t>Line 10 - of the redress cases there is 1 instance where the case is still open, and communications continue with the customer</t>
  </si>
  <si>
    <t>PP</t>
  </si>
  <si>
    <t>Line 21 : One case signposted at 8 weeks. Second case forms ongoing and disjointed communications with customer across a period of four months in respect of an intermediate sickness refund</t>
  </si>
  <si>
    <t>28 March disruption event affecting both WA and GEML services from LST at time of report we do not have a complete report from provider about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</si>
</sst>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0"/>
    <numFmt numFmtId="165" formatCode="[$-809]dddd&quot;, &quot;mmmm&quot; &quot;dd&quot;, &quot;yyyy"/>
    <numFmt numFmtId="166" formatCode="&quot; &quot;#,##0.00&quot; &quot;;&quot;-&quot;#,##0.00&quot; &quot;;&quot; -&quot;00&quot; &quot;;&quot; &quot;@&quot; &quot;"/>
  </numFmts>
  <fonts count="30" x14ac:knownFonts="1">
    <font>
      <sz val="11"/>
      <color rgb="FF000000"/>
      <name val="Calibri"/>
      <family val="2"/>
    </font>
    <font>
      <sz val="11"/>
      <color rgb="FF000000"/>
      <name val="Calibri"/>
      <family val="2"/>
    </font>
    <font>
      <sz val="10"/>
      <color rgb="FF000000"/>
      <name val="Arial"/>
      <family val="2"/>
    </font>
    <font>
      <sz val="11"/>
      <color rgb="FFFFFFFF"/>
      <name val="Calibri"/>
      <family val="2"/>
    </font>
    <font>
      <sz val="11"/>
      <color rgb="FF006100"/>
      <name val="Calibri"/>
      <family val="2"/>
    </font>
    <font>
      <b/>
      <sz val="15"/>
      <color rgb="FF1F497D"/>
      <name val="Calibri"/>
      <family val="2"/>
    </font>
    <font>
      <b/>
      <sz val="13"/>
      <color rgb="FF1F497D"/>
      <name val="Calibri"/>
      <family val="2"/>
    </font>
    <font>
      <b/>
      <sz val="11"/>
      <color rgb="FF1F497D"/>
      <name val="Calibri"/>
      <family val="2"/>
    </font>
    <font>
      <u/>
      <sz val="11"/>
      <color rgb="FF0000FF"/>
      <name val="Calibri"/>
      <family val="2"/>
    </font>
    <font>
      <b/>
      <sz val="12"/>
      <color rgb="FF000000"/>
      <name val="Arial"/>
      <family val="2"/>
    </font>
    <font>
      <sz val="12"/>
      <color rgb="FF000000"/>
      <name val="Arial"/>
      <family val="2"/>
    </font>
    <font>
      <u/>
      <sz val="12"/>
      <color rgb="FF0000FF"/>
      <name val="Arial"/>
      <family val="2"/>
    </font>
    <font>
      <sz val="12"/>
      <color rgb="FFFF0000"/>
      <name val="Arial"/>
      <family val="2"/>
    </font>
    <font>
      <b/>
      <sz val="12"/>
      <color rgb="FF253268"/>
      <name val="Arial"/>
      <family val="2"/>
    </font>
    <font>
      <sz val="12"/>
      <color rgb="FFFFFFFF"/>
      <name val="Arial"/>
      <family val="2"/>
    </font>
    <font>
      <u/>
      <sz val="12"/>
      <color rgb="FFFF0000"/>
      <name val="Arial"/>
      <family val="2"/>
    </font>
    <font>
      <b/>
      <sz val="12"/>
      <color rgb="FFFF0000"/>
      <name val="Arial"/>
      <family val="2"/>
    </font>
    <font>
      <b/>
      <sz val="12"/>
      <color rgb="FFFFFFFF"/>
      <name val="Arial"/>
      <family val="2"/>
    </font>
    <font>
      <i/>
      <sz val="12"/>
      <color rgb="FF000000"/>
      <name val="Arial"/>
      <family val="2"/>
    </font>
    <font>
      <sz val="12"/>
      <color rgb="FF4F81BD"/>
      <name val="Arial"/>
      <family val="2"/>
    </font>
    <font>
      <sz val="12"/>
      <color rgb="FF0070C0"/>
      <name val="Arial"/>
      <family val="2"/>
    </font>
    <font>
      <sz val="12"/>
      <color rgb="FF000000"/>
      <name val="Calibri"/>
      <family val="2"/>
    </font>
    <font>
      <b/>
      <sz val="11"/>
      <color rgb="FF000000"/>
      <name val="Calibri"/>
      <family val="2"/>
    </font>
    <font>
      <i/>
      <sz val="11"/>
      <color rgb="FF000000"/>
      <name val="Calibri"/>
      <family val="2"/>
    </font>
    <font>
      <sz val="10"/>
      <color rgb="FF000000"/>
      <name val="Calibri"/>
      <family val="2"/>
    </font>
    <font>
      <sz val="8"/>
      <name val="Calibri"/>
      <family val="2"/>
    </font>
    <font>
      <sz val="12"/>
      <color theme="0"/>
      <name val="Arial"/>
      <family val="2"/>
    </font>
    <font>
      <sz val="12"/>
      <name val="Arial"/>
      <family val="2"/>
    </font>
    <font>
      <b/>
      <sz val="12"/>
      <color theme="0"/>
      <name val="Arial"/>
      <family val="2"/>
    </font>
    <font>
      <sz val="12"/>
      <color rgb="FF000000"/>
      <name val="Arial"/>
      <family val="2"/>
    </font>
  </fonts>
  <fills count="12">
    <fill>
      <patternFill patternType="none"/>
    </fill>
    <fill>
      <patternFill patternType="gray125"/>
    </fill>
    <fill>
      <patternFill patternType="solid">
        <fgColor rgb="FF911432"/>
        <bgColor rgb="FF911432"/>
      </patternFill>
    </fill>
    <fill>
      <patternFill patternType="solid">
        <fgColor rgb="FF91143C"/>
        <bgColor rgb="FF91143C"/>
      </patternFill>
    </fill>
    <fill>
      <patternFill patternType="solid">
        <fgColor rgb="FFC6EFCE"/>
        <bgColor rgb="FFC6EFCE"/>
      </patternFill>
    </fill>
    <fill>
      <patternFill patternType="solid">
        <fgColor rgb="FF253268"/>
        <bgColor rgb="FF253268"/>
      </patternFill>
    </fill>
    <fill>
      <patternFill patternType="solid">
        <fgColor rgb="FF000000"/>
        <bgColor rgb="FF000000"/>
      </patternFill>
    </fill>
    <fill>
      <patternFill patternType="solid">
        <fgColor rgb="FFDCE6F1"/>
        <bgColor rgb="FFDCE6F1"/>
      </patternFill>
    </fill>
    <fill>
      <patternFill patternType="solid">
        <fgColor rgb="FF3366FF"/>
        <bgColor rgb="FF3366FF"/>
      </patternFill>
    </fill>
    <fill>
      <patternFill patternType="solid">
        <fgColor rgb="FFFFC000"/>
        <bgColor indexed="64"/>
      </patternFill>
    </fill>
    <fill>
      <patternFill patternType="solid">
        <fgColor rgb="FF002060"/>
        <bgColor indexed="64"/>
      </patternFill>
    </fill>
    <fill>
      <patternFill patternType="solid">
        <fgColor theme="0"/>
        <bgColor indexed="64"/>
      </patternFill>
    </fill>
  </fills>
  <borders count="34">
    <border>
      <left/>
      <right/>
      <top/>
      <bottom/>
      <diagonal/>
    </border>
    <border>
      <left/>
      <right/>
      <top/>
      <bottom style="thick">
        <color rgb="FF4F81BD"/>
      </bottom>
      <diagonal/>
    </border>
    <border>
      <left/>
      <right/>
      <top/>
      <bottom style="thick">
        <color rgb="FFA7BFDE"/>
      </bottom>
      <diagonal/>
    </border>
    <border>
      <left/>
      <right/>
      <top/>
      <bottom style="medium">
        <color rgb="FF95B3D7"/>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ck">
        <color rgb="FF000000"/>
      </top>
      <bottom style="thick">
        <color rgb="FF000000"/>
      </bottom>
      <diagonal/>
    </border>
    <border>
      <left/>
      <right/>
      <top style="thin">
        <color indexed="64"/>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32">
    <xf numFmtId="0" fontId="0" fillId="0" borderId="0"/>
    <xf numFmtId="166" fontId="1" fillId="0" borderId="0" applyFont="0" applyFill="0" applyBorder="0" applyAlignment="0" applyProtection="0"/>
    <xf numFmtId="9" fontId="1" fillId="0" borderId="0" applyFon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4" fillId="4" borderId="0" applyNumberFormat="0" applyBorder="0" applyAlignment="0" applyProtection="0"/>
    <xf numFmtId="0" fontId="2" fillId="0" borderId="0" applyNumberFormat="0" applyBorder="0" applyProtection="0"/>
    <xf numFmtId="0" fontId="2" fillId="0" borderId="0" applyNumberFormat="0" applyBorder="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1" fillId="0" borderId="0" applyNumberFormat="0" applyFont="0" applyFill="0" applyBorder="0" applyAlignment="0" applyProtection="0"/>
    <xf numFmtId="0" fontId="1" fillId="2" borderId="0" applyNumberFormat="0" applyFon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6" fontId="1" fillId="0" borderId="0" applyFont="0" applyFill="0" applyBorder="0" applyAlignment="0" applyProtection="0"/>
    <xf numFmtId="0" fontId="8"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cellStyleXfs>
  <cellXfs count="285">
    <xf numFmtId="0" fontId="0" fillId="0" borderId="0" xfId="0"/>
    <xf numFmtId="0" fontId="9" fillId="0" borderId="0" xfId="3" applyFont="1" applyBorder="1"/>
    <xf numFmtId="0" fontId="10" fillId="0" borderId="0" xfId="0" applyFont="1"/>
    <xf numFmtId="0" fontId="10" fillId="0" borderId="0" xfId="4" applyFont="1" applyFill="1" applyBorder="1"/>
    <xf numFmtId="0" fontId="9" fillId="0" borderId="0" xfId="0" applyFont="1"/>
    <xf numFmtId="0" fontId="9" fillId="0" borderId="0" xfId="4" applyFont="1" applyBorder="1"/>
    <xf numFmtId="1" fontId="9" fillId="0" borderId="0" xfId="29" applyNumberFormat="1" applyFont="1" applyAlignment="1" applyProtection="1">
      <alignment horizontal="left"/>
      <protection locked="0"/>
    </xf>
    <xf numFmtId="1" fontId="11" fillId="0" borderId="0" xfId="26" applyNumberFormat="1" applyFont="1" applyFill="1" applyAlignment="1" applyProtection="1">
      <alignment horizontal="left"/>
      <protection locked="0"/>
    </xf>
    <xf numFmtId="0" fontId="2" fillId="0" borderId="0" xfId="29"/>
    <xf numFmtId="0" fontId="12" fillId="0" borderId="0" xfId="29" applyFont="1"/>
    <xf numFmtId="0" fontId="13" fillId="0" borderId="0" xfId="0" applyFont="1"/>
    <xf numFmtId="1" fontId="10" fillId="0" borderId="0" xfId="29" applyNumberFormat="1" applyFont="1" applyAlignment="1" applyProtection="1">
      <alignment horizontal="left"/>
      <protection locked="0"/>
    </xf>
    <xf numFmtId="0" fontId="10" fillId="0" borderId="0" xfId="0" applyFont="1" applyAlignment="1">
      <alignment wrapText="1"/>
    </xf>
    <xf numFmtId="0" fontId="14" fillId="0" borderId="0" xfId="0" applyFont="1"/>
    <xf numFmtId="0" fontId="10" fillId="0" borderId="0" xfId="4" applyFont="1" applyBorder="1" applyAlignment="1">
      <alignment vertical="top"/>
    </xf>
    <xf numFmtId="0" fontId="10" fillId="0" borderId="0" xfId="4" applyFont="1" applyBorder="1"/>
    <xf numFmtId="0" fontId="9" fillId="0" borderId="0" xfId="29" applyFont="1" applyAlignment="1">
      <alignment horizontal="center"/>
    </xf>
    <xf numFmtId="0" fontId="10" fillId="0" borderId="0" xfId="29" applyFont="1" applyAlignment="1" applyProtection="1">
      <alignment horizontal="right"/>
      <protection locked="0"/>
    </xf>
    <xf numFmtId="165" fontId="10" fillId="0" borderId="0" xfId="29" applyNumberFormat="1" applyFont="1" applyAlignment="1">
      <alignment horizontal="right"/>
    </xf>
    <xf numFmtId="165" fontId="10" fillId="0" borderId="0" xfId="0" applyNumberFormat="1" applyFont="1" applyAlignment="1">
      <alignment horizontal="right" vertical="center" wrapText="1"/>
    </xf>
    <xf numFmtId="0" fontId="10" fillId="0" borderId="0" xfId="0" applyFont="1" applyAlignment="1">
      <alignment horizontal="right"/>
    </xf>
    <xf numFmtId="0" fontId="12" fillId="0" borderId="0" xfId="0" applyFont="1"/>
    <xf numFmtId="0" fontId="11" fillId="0" borderId="0" xfId="26" applyFont="1"/>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1" fillId="0" borderId="0" xfId="26" applyFont="1" applyFill="1" applyAlignment="1"/>
    <xf numFmtId="0" fontId="11" fillId="0" borderId="0" xfId="26" applyFont="1" applyFill="1" applyAlignment="1" applyProtection="1">
      <alignment horizontal="left"/>
      <protection locked="0"/>
    </xf>
    <xf numFmtId="49" fontId="10" fillId="0" borderId="0" xfId="29" applyNumberFormat="1" applyFont="1" applyAlignment="1" applyProtection="1">
      <alignment horizontal="left"/>
      <protection locked="0"/>
    </xf>
    <xf numFmtId="0" fontId="15" fillId="0" borderId="0" xfId="0" applyFont="1"/>
    <xf numFmtId="0" fontId="11" fillId="0" borderId="0" xfId="26" applyFont="1" applyAlignment="1">
      <alignment horizontal="left" wrapText="1"/>
    </xf>
    <xf numFmtId="49" fontId="10" fillId="0" borderId="0" xfId="0" applyNumberFormat="1" applyFont="1" applyAlignment="1">
      <alignment horizontal="left" vertical="top"/>
    </xf>
    <xf numFmtId="0" fontId="12" fillId="0" borderId="0" xfId="0" applyFont="1" applyAlignment="1">
      <alignment vertical="top" wrapText="1"/>
    </xf>
    <xf numFmtId="0" fontId="9" fillId="0" borderId="0" xfId="3" applyFont="1" applyFill="1" applyBorder="1" applyAlignment="1"/>
    <xf numFmtId="0" fontId="9" fillId="0" borderId="0" xfId="7" applyFont="1"/>
    <xf numFmtId="0" fontId="16" fillId="0" borderId="0" xfId="7" applyFont="1"/>
    <xf numFmtId="0" fontId="17" fillId="0" borderId="0" xfId="7" applyFont="1"/>
    <xf numFmtId="0" fontId="10" fillId="0" borderId="0" xfId="4" applyFont="1" applyFill="1" applyBorder="1" applyAlignment="1">
      <alignment horizontal="left"/>
    </xf>
    <xf numFmtId="0" fontId="10" fillId="0" borderId="0" xfId="0" applyFont="1" applyAlignment="1">
      <alignment horizontal="left"/>
    </xf>
    <xf numFmtId="0" fontId="17" fillId="5" borderId="4" xfId="8" applyFont="1" applyFill="1" applyBorder="1" applyAlignment="1">
      <alignment horizontal="left" vertical="top" wrapText="1"/>
    </xf>
    <xf numFmtId="0" fontId="17" fillId="5" borderId="5" xfId="8" applyFont="1" applyFill="1" applyBorder="1" applyAlignment="1">
      <alignment horizontal="left" vertical="top" wrapText="1"/>
    </xf>
    <xf numFmtId="0" fontId="17" fillId="5" borderId="6" xfId="8" applyFont="1" applyFill="1" applyBorder="1" applyAlignment="1">
      <alignment horizontal="left" vertical="top" wrapText="1"/>
    </xf>
    <xf numFmtId="0" fontId="9" fillId="0" borderId="7" xfId="0" applyFont="1" applyBorder="1" applyAlignment="1">
      <alignment wrapText="1"/>
    </xf>
    <xf numFmtId="0" fontId="10" fillId="0" borderId="7" xfId="0" applyFont="1" applyBorder="1" applyAlignment="1">
      <alignment wrapText="1"/>
    </xf>
    <xf numFmtId="0" fontId="10" fillId="0" borderId="7" xfId="8" applyFont="1" applyBorder="1" applyAlignment="1">
      <alignment vertical="top" wrapText="1"/>
    </xf>
    <xf numFmtId="0" fontId="10" fillId="0" borderId="7" xfId="0" applyFont="1" applyBorder="1" applyAlignment="1">
      <alignment vertical="center" wrapText="1"/>
    </xf>
    <xf numFmtId="0" fontId="12" fillId="0" borderId="5" xfId="0" applyFont="1" applyBorder="1" applyAlignment="1">
      <alignment wrapText="1"/>
    </xf>
    <xf numFmtId="0" fontId="10" fillId="0" borderId="5" xfId="0" applyFont="1" applyBorder="1" applyAlignment="1">
      <alignment wrapText="1"/>
    </xf>
    <xf numFmtId="0" fontId="10" fillId="0" borderId="8" xfId="8" applyFont="1" applyBorder="1" applyAlignment="1">
      <alignment vertical="top" wrapText="1"/>
    </xf>
    <xf numFmtId="0" fontId="9" fillId="0" borderId="9" xfId="0" applyFont="1" applyBorder="1" applyAlignment="1">
      <alignment wrapText="1"/>
    </xf>
    <xf numFmtId="0" fontId="10" fillId="0" borderId="9" xfId="0" applyFont="1" applyBorder="1" applyAlignment="1">
      <alignment wrapText="1"/>
    </xf>
    <xf numFmtId="0" fontId="10" fillId="0" borderId="9" xfId="8" applyFont="1" applyBorder="1" applyAlignment="1">
      <alignment vertical="top" wrapText="1"/>
    </xf>
    <xf numFmtId="0" fontId="9" fillId="0" borderId="8" xfId="0" applyFont="1" applyBorder="1" applyAlignment="1">
      <alignment wrapText="1"/>
    </xf>
    <xf numFmtId="0" fontId="10" fillId="0" borderId="8" xfId="0" applyFont="1" applyBorder="1" applyAlignment="1">
      <alignment wrapText="1"/>
    </xf>
    <xf numFmtId="0" fontId="9" fillId="0" borderId="10" xfId="0" applyFont="1" applyBorder="1" applyAlignment="1">
      <alignment wrapText="1"/>
    </xf>
    <xf numFmtId="0" fontId="10" fillId="0" borderId="10" xfId="0" applyFont="1" applyBorder="1" applyAlignment="1">
      <alignment wrapText="1"/>
    </xf>
    <xf numFmtId="0" fontId="10" fillId="0" borderId="10" xfId="8" applyFont="1" applyBorder="1" applyAlignment="1">
      <alignment vertical="top" wrapText="1"/>
    </xf>
    <xf numFmtId="0" fontId="9" fillId="0" borderId="1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1" xfId="8" applyFont="1" applyBorder="1" applyAlignment="1">
      <alignment vertical="top" wrapText="1"/>
    </xf>
    <xf numFmtId="0" fontId="9" fillId="0" borderId="7" xfId="0" applyFont="1" applyBorder="1" applyAlignment="1">
      <alignment horizontal="left" vertical="center" wrapText="1"/>
    </xf>
    <xf numFmtId="0" fontId="10" fillId="0" borderId="7" xfId="0" applyFont="1" applyBorder="1" applyAlignment="1">
      <alignment horizontal="left" vertical="center" wrapText="1"/>
    </xf>
    <xf numFmtId="0" fontId="9" fillId="0" borderId="12" xfId="0" applyFont="1" applyBorder="1" applyAlignment="1">
      <alignment wrapText="1"/>
    </xf>
    <xf numFmtId="0" fontId="10" fillId="0" borderId="12" xfId="0" applyFont="1" applyBorder="1" applyAlignment="1">
      <alignment horizontal="left" vertical="center" wrapText="1"/>
    </xf>
    <xf numFmtId="0" fontId="10" fillId="0" borderId="12" xfId="8" applyFont="1" applyBorder="1" applyAlignment="1">
      <alignment vertical="top" wrapText="1"/>
    </xf>
    <xf numFmtId="0" fontId="9" fillId="0" borderId="5" xfId="0" applyFont="1" applyBorder="1" applyAlignment="1">
      <alignment wrapText="1"/>
    </xf>
    <xf numFmtId="0" fontId="9" fillId="0" borderId="11" xfId="0" applyFont="1" applyBorder="1" applyAlignment="1">
      <alignment wrapText="1"/>
    </xf>
    <xf numFmtId="0" fontId="10" fillId="0" borderId="11" xfId="0" applyFont="1" applyBorder="1" applyAlignment="1">
      <alignment wrapText="1"/>
    </xf>
    <xf numFmtId="0" fontId="10" fillId="0" borderId="12" xfId="0" applyFont="1" applyBorder="1" applyAlignment="1">
      <alignment wrapText="1"/>
    </xf>
    <xf numFmtId="0" fontId="10" fillId="0" borderId="0" xfId="27" applyFont="1"/>
    <xf numFmtId="0" fontId="14" fillId="0" borderId="0" xfId="27" applyFont="1"/>
    <xf numFmtId="0" fontId="17" fillId="5" borderId="0" xfId="4" applyFont="1" applyFill="1" applyBorder="1" applyAlignment="1" applyProtection="1">
      <alignment horizontal="center"/>
      <protection locked="0"/>
    </xf>
    <xf numFmtId="0" fontId="17" fillId="0" borderId="0" xfId="8" applyFont="1" applyProtection="1">
      <protection locked="0"/>
    </xf>
    <xf numFmtId="0" fontId="9" fillId="0" borderId="0" xfId="27" applyFont="1"/>
    <xf numFmtId="0" fontId="12" fillId="0" borderId="0" xfId="27" applyFont="1"/>
    <xf numFmtId="0" fontId="14" fillId="0" borderId="0" xfId="8" applyFont="1"/>
    <xf numFmtId="0" fontId="17" fillId="5" borderId="4" xfId="8" applyFont="1" applyFill="1" applyBorder="1" applyAlignment="1">
      <alignment horizontal="left" vertical="center" wrapText="1"/>
    </xf>
    <xf numFmtId="0" fontId="17" fillId="5" borderId="5" xfId="8" applyFont="1" applyFill="1" applyBorder="1" applyAlignment="1">
      <alignment horizontal="left" vertical="center" wrapText="1"/>
    </xf>
    <xf numFmtId="0" fontId="17" fillId="5" borderId="6" xfId="8" applyFont="1" applyFill="1" applyBorder="1" applyAlignment="1">
      <alignment horizontal="left" vertical="center" wrapText="1"/>
    </xf>
    <xf numFmtId="0" fontId="17" fillId="5" borderId="13" xfId="8" applyFont="1" applyFill="1" applyBorder="1" applyAlignment="1">
      <alignment horizontal="left" vertical="center" wrapText="1"/>
    </xf>
    <xf numFmtId="0" fontId="10" fillId="0" borderId="7" xfId="8" applyFont="1" applyBorder="1" applyAlignment="1">
      <alignment horizontal="right" vertical="center"/>
    </xf>
    <xf numFmtId="0" fontId="10" fillId="0" borderId="11" xfId="8" applyFont="1" applyBorder="1" applyAlignment="1">
      <alignment horizontal="right" vertical="center" wrapText="1"/>
    </xf>
    <xf numFmtId="0" fontId="10" fillId="0" borderId="14" xfId="8" applyFont="1" applyBorder="1" applyAlignment="1">
      <alignment horizontal="right" vertical="center" wrapText="1"/>
    </xf>
    <xf numFmtId="1" fontId="10" fillId="0" borderId="7" xfId="8" applyNumberFormat="1" applyFont="1" applyBorder="1" applyAlignment="1" applyProtection="1">
      <alignment horizontal="right" wrapText="1"/>
      <protection locked="0"/>
    </xf>
    <xf numFmtId="0" fontId="10" fillId="0" borderId="8" xfId="8" applyFont="1" applyBorder="1" applyAlignment="1">
      <alignment horizontal="right" vertical="center" wrapText="1"/>
    </xf>
    <xf numFmtId="0" fontId="10" fillId="0" borderId="15" xfId="8" applyFont="1" applyBorder="1" applyAlignment="1">
      <alignment horizontal="right" vertical="center" wrapText="1"/>
    </xf>
    <xf numFmtId="0" fontId="10" fillId="0" borderId="7" xfId="8" applyFont="1" applyBorder="1" applyAlignment="1">
      <alignment horizontal="right" vertical="center" wrapText="1"/>
    </xf>
    <xf numFmtId="0" fontId="10" fillId="0" borderId="16" xfId="8" applyFont="1" applyBorder="1" applyAlignment="1">
      <alignment horizontal="right" vertical="center" wrapText="1"/>
    </xf>
    <xf numFmtId="0" fontId="10" fillId="0" borderId="17" xfId="8" applyFont="1" applyBorder="1" applyAlignment="1">
      <alignment horizontal="right" vertical="center" wrapText="1"/>
    </xf>
    <xf numFmtId="0" fontId="10" fillId="0" borderId="16" xfId="0" applyFont="1" applyBorder="1" applyAlignment="1">
      <alignment horizontal="right" vertical="center" wrapText="1"/>
    </xf>
    <xf numFmtId="1" fontId="10" fillId="0" borderId="7" xfId="0" applyNumberFormat="1" applyFont="1" applyBorder="1" applyAlignment="1" applyProtection="1">
      <alignment horizontal="right"/>
      <protection locked="0"/>
    </xf>
    <xf numFmtId="0" fontId="10" fillId="0" borderId="6" xfId="0" applyFont="1" applyBorder="1" applyAlignment="1">
      <alignment horizontal="right" vertical="center" wrapText="1"/>
    </xf>
    <xf numFmtId="0" fontId="10" fillId="0" borderId="7" xfId="27" applyFont="1" applyBorder="1" applyAlignment="1">
      <alignment horizontal="right" vertical="center"/>
    </xf>
    <xf numFmtId="0" fontId="10" fillId="0" borderId="16" xfId="27" applyFont="1" applyBorder="1" applyAlignment="1">
      <alignment horizontal="right" vertical="center"/>
    </xf>
    <xf numFmtId="0" fontId="10" fillId="0" borderId="0" xfId="27" applyFont="1" applyAlignment="1">
      <alignment horizontal="right" vertical="center"/>
    </xf>
    <xf numFmtId="0" fontId="10" fillId="0" borderId="15" xfId="0" applyFont="1" applyBorder="1" applyAlignment="1">
      <alignment horizontal="right" vertical="center" wrapText="1"/>
    </xf>
    <xf numFmtId="0" fontId="10" fillId="0" borderId="8" xfId="0" applyFont="1" applyBorder="1" applyAlignment="1">
      <alignment horizontal="right" vertical="center" wrapText="1"/>
    </xf>
    <xf numFmtId="0" fontId="10" fillId="0" borderId="0" xfId="0" applyFont="1" applyAlignment="1">
      <alignment horizontal="right" vertical="center" wrapText="1"/>
    </xf>
    <xf numFmtId="0" fontId="10" fillId="0" borderId="7" xfId="0" applyFont="1" applyBorder="1" applyAlignment="1">
      <alignment horizontal="right" vertical="center" wrapText="1"/>
    </xf>
    <xf numFmtId="0" fontId="10" fillId="0" borderId="17" xfId="0" applyFont="1" applyBorder="1" applyAlignment="1">
      <alignment horizontal="right" vertical="center" wrapText="1"/>
    </xf>
    <xf numFmtId="0" fontId="10" fillId="0" borderId="10" xfId="8" applyFont="1" applyBorder="1" applyAlignment="1">
      <alignment horizontal="right" vertical="center" wrapText="1"/>
    </xf>
    <xf numFmtId="1" fontId="10" fillId="0" borderId="7" xfId="0" applyNumberFormat="1" applyFont="1" applyBorder="1" applyAlignment="1" applyProtection="1">
      <alignment horizontal="right" wrapText="1"/>
      <protection locked="0"/>
    </xf>
    <xf numFmtId="0" fontId="14" fillId="0" borderId="0" xfId="27" applyFont="1" applyAlignment="1">
      <alignment horizontal="left" vertical="center"/>
    </xf>
    <xf numFmtId="0" fontId="14" fillId="5" borderId="7" xfId="8" applyFont="1" applyFill="1" applyBorder="1" applyAlignment="1">
      <alignment horizontal="left" vertical="center"/>
    </xf>
    <xf numFmtId="0" fontId="14" fillId="5" borderId="18" xfId="8" applyFont="1" applyFill="1" applyBorder="1" applyAlignment="1">
      <alignment horizontal="right" vertical="center" wrapText="1"/>
    </xf>
    <xf numFmtId="0" fontId="14" fillId="5" borderId="19" xfId="8" applyFont="1" applyFill="1" applyBorder="1" applyAlignment="1">
      <alignment horizontal="right" vertical="center" wrapText="1"/>
    </xf>
    <xf numFmtId="1" fontId="17" fillId="5" borderId="7" xfId="8" applyNumberFormat="1" applyFont="1" applyFill="1" applyBorder="1" applyAlignment="1">
      <alignment horizontal="right" wrapText="1"/>
    </xf>
    <xf numFmtId="0" fontId="10" fillId="0" borderId="0" xfId="27" applyFont="1" applyAlignment="1">
      <alignment horizontal="left" vertical="center"/>
    </xf>
    <xf numFmtId="0" fontId="14" fillId="0" borderId="0" xfId="0" applyFont="1" applyAlignment="1">
      <alignment horizontal="left" vertical="center"/>
    </xf>
    <xf numFmtId="0" fontId="10" fillId="0" borderId="0" xfId="8" applyFont="1" applyAlignment="1">
      <alignment vertical="center"/>
    </xf>
    <xf numFmtId="3" fontId="10" fillId="0" borderId="0" xfId="8" applyNumberFormat="1" applyFont="1"/>
    <xf numFmtId="0" fontId="9" fillId="0" borderId="0" xfId="4" applyFont="1" applyFill="1" applyBorder="1" applyAlignment="1">
      <alignment horizontal="left" vertical="center"/>
    </xf>
    <xf numFmtId="0" fontId="10" fillId="0" borderId="0" xfId="8" applyFont="1" applyAlignment="1">
      <alignment vertical="top"/>
    </xf>
    <xf numFmtId="0" fontId="18" fillId="0" borderId="0" xfId="27" applyFont="1" applyAlignment="1" applyProtection="1">
      <alignment horizontal="left"/>
      <protection locked="0"/>
    </xf>
    <xf numFmtId="0" fontId="10" fillId="0" borderId="0" xfId="0" applyFont="1" applyAlignment="1" applyProtection="1">
      <alignment horizontal="left"/>
      <protection locked="0"/>
    </xf>
    <xf numFmtId="0" fontId="10" fillId="0" borderId="0" xfId="8" applyFont="1" applyAlignment="1" applyProtection="1">
      <alignment horizontal="left"/>
      <protection locked="0"/>
    </xf>
    <xf numFmtId="0" fontId="14" fillId="0" borderId="0" xfId="27" applyFont="1" applyAlignment="1" applyProtection="1">
      <alignment horizontal="left"/>
      <protection locked="0"/>
    </xf>
    <xf numFmtId="0" fontId="14" fillId="0" borderId="0" xfId="8" applyFont="1" applyAlignment="1" applyProtection="1">
      <alignment horizontal="left"/>
      <protection locked="0"/>
    </xf>
    <xf numFmtId="49" fontId="10" fillId="0" borderId="0" xfId="8" applyNumberFormat="1" applyFont="1" applyAlignment="1" applyProtection="1">
      <alignment horizontal="left" vertical="center" wrapText="1"/>
      <protection locked="0"/>
    </xf>
    <xf numFmtId="0" fontId="10" fillId="0" borderId="0" xfId="27" applyFont="1" applyAlignment="1" applyProtection="1">
      <alignment horizontal="left"/>
      <protection locked="0"/>
    </xf>
    <xf numFmtId="0" fontId="10" fillId="0" borderId="0" xfId="8" applyFont="1"/>
    <xf numFmtId="0" fontId="19" fillId="0" borderId="0" xfId="8" applyFont="1" applyAlignment="1">
      <alignment vertical="top" wrapText="1"/>
    </xf>
    <xf numFmtId="0" fontId="9" fillId="0" borderId="0" xfId="3" applyFont="1" applyFill="1" applyBorder="1" applyAlignment="1">
      <alignment vertical="top"/>
    </xf>
    <xf numFmtId="0" fontId="12" fillId="0" borderId="0" xfId="8" applyFont="1"/>
    <xf numFmtId="0" fontId="9" fillId="0" borderId="0" xfId="8" applyFont="1" applyAlignment="1">
      <alignment vertical="top" wrapText="1"/>
    </xf>
    <xf numFmtId="0" fontId="10" fillId="0" borderId="0" xfId="8" applyFont="1" applyAlignment="1">
      <alignment wrapText="1"/>
    </xf>
    <xf numFmtId="0" fontId="17" fillId="5" borderId="20" xfId="8" applyFont="1" applyFill="1" applyBorder="1" applyAlignment="1">
      <alignment horizontal="left" vertical="center" wrapText="1"/>
    </xf>
    <xf numFmtId="0" fontId="17" fillId="5" borderId="8" xfId="8" applyFont="1" applyFill="1" applyBorder="1" applyAlignment="1">
      <alignment horizontal="left" vertical="center" wrapText="1"/>
    </xf>
    <xf numFmtId="0" fontId="17" fillId="5" borderId="15" xfId="8" applyFont="1" applyFill="1" applyBorder="1" applyAlignment="1">
      <alignment horizontal="left" vertical="center" wrapText="1"/>
    </xf>
    <xf numFmtId="0" fontId="10" fillId="0" borderId="7" xfId="8" applyFont="1" applyBorder="1" applyAlignment="1">
      <alignment vertical="center" wrapText="1"/>
    </xf>
    <xf numFmtId="2" fontId="10" fillId="0" borderId="7" xfId="8" applyNumberFormat="1" applyFont="1" applyBorder="1" applyAlignment="1">
      <alignment vertical="center" wrapText="1"/>
    </xf>
    <xf numFmtId="0" fontId="14" fillId="0" borderId="7" xfId="8" applyFont="1" applyBorder="1" applyAlignment="1">
      <alignment vertical="center" wrapText="1"/>
    </xf>
    <xf numFmtId="1" fontId="10" fillId="0" borderId="7" xfId="8" applyNumberFormat="1" applyFont="1" applyBorder="1" applyAlignment="1" applyProtection="1">
      <alignment horizontal="right"/>
      <protection locked="0"/>
    </xf>
    <xf numFmtId="0" fontId="14" fillId="0" borderId="12" xfId="8" applyFont="1" applyBorder="1" applyAlignment="1">
      <alignment vertical="center" wrapText="1"/>
    </xf>
    <xf numFmtId="2" fontId="10" fillId="0" borderId="12" xfId="8" applyNumberFormat="1" applyFont="1" applyBorder="1" applyAlignment="1">
      <alignment vertical="center" wrapText="1"/>
    </xf>
    <xf numFmtId="1" fontId="10" fillId="0" borderId="12" xfId="8" applyNumberFormat="1" applyFont="1" applyBorder="1" applyAlignment="1" applyProtection="1">
      <alignment horizontal="right"/>
      <protection locked="0"/>
    </xf>
    <xf numFmtId="2" fontId="10" fillId="0" borderId="8" xfId="8" applyNumberFormat="1" applyFont="1" applyBorder="1" applyAlignment="1">
      <alignment vertical="center" wrapText="1"/>
    </xf>
    <xf numFmtId="10" fontId="12" fillId="0" borderId="0" xfId="30" applyNumberFormat="1" applyFont="1" applyFill="1"/>
    <xf numFmtId="1" fontId="10" fillId="0" borderId="7" xfId="8" applyNumberFormat="1" applyFont="1" applyBorder="1" applyAlignment="1">
      <alignment horizontal="right"/>
    </xf>
    <xf numFmtId="0" fontId="17" fillId="5" borderId="21" xfId="8" applyFont="1" applyFill="1" applyBorder="1" applyAlignment="1">
      <alignment vertical="center" wrapText="1"/>
    </xf>
    <xf numFmtId="0" fontId="14" fillId="5" borderId="7" xfId="8" applyFont="1" applyFill="1" applyBorder="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xf>
    <xf numFmtId="1" fontId="10" fillId="0" borderId="0" xfId="8" applyNumberFormat="1" applyFont="1" applyAlignment="1" applyProtection="1">
      <alignment horizontal="right" wrapText="1"/>
      <protection locked="0"/>
    </xf>
    <xf numFmtId="0" fontId="10" fillId="0" borderId="0" xfId="8" applyFont="1" applyAlignment="1">
      <alignment vertical="center" wrapText="1"/>
    </xf>
    <xf numFmtId="0" fontId="18" fillId="0" borderId="0" xfId="8" applyFont="1" applyAlignment="1">
      <alignment vertical="center" wrapText="1"/>
    </xf>
    <xf numFmtId="3" fontId="10" fillId="0" borderId="0" xfId="8" applyNumberFormat="1" applyFont="1" applyAlignment="1">
      <alignment horizontal="right"/>
    </xf>
    <xf numFmtId="49" fontId="10" fillId="0" borderId="0" xfId="8" applyNumberFormat="1" applyFont="1" applyAlignment="1" applyProtection="1">
      <alignment horizontal="left" vertical="top" wrapText="1"/>
      <protection locked="0"/>
    </xf>
    <xf numFmtId="0" fontId="10" fillId="0" borderId="0" xfId="8" applyFont="1" applyProtection="1">
      <protection locked="0"/>
    </xf>
    <xf numFmtId="0" fontId="12" fillId="0" borderId="0" xfId="8" applyFont="1" applyAlignment="1" applyProtection="1">
      <alignment horizontal="left"/>
      <protection locked="0"/>
    </xf>
    <xf numFmtId="0" fontId="10" fillId="0" borderId="0" xfId="8" applyFont="1" applyAlignment="1" applyProtection="1">
      <alignment horizontal="left" vertical="center" wrapText="1"/>
      <protection locked="0"/>
    </xf>
    <xf numFmtId="0" fontId="9" fillId="0" borderId="0" xfId="8" applyFont="1" applyAlignment="1">
      <alignment vertical="center" wrapText="1"/>
    </xf>
    <xf numFmtId="0" fontId="16" fillId="0" borderId="0" xfId="8" applyFont="1"/>
    <xf numFmtId="2" fontId="10" fillId="0" borderId="7" xfId="8" applyNumberFormat="1" applyFont="1" applyBorder="1" applyAlignment="1">
      <alignment horizontal="left" vertical="center" wrapText="1"/>
    </xf>
    <xf numFmtId="1" fontId="10" fillId="0" borderId="7" xfId="8" applyNumberFormat="1" applyFont="1" applyBorder="1" applyAlignment="1" applyProtection="1">
      <alignment wrapText="1"/>
      <protection locked="0"/>
    </xf>
    <xf numFmtId="1" fontId="10" fillId="0" borderId="7" xfId="8" applyNumberFormat="1" applyFont="1" applyBorder="1"/>
    <xf numFmtId="1" fontId="10" fillId="0" borderId="7" xfId="8" applyNumberFormat="1" applyFont="1" applyBorder="1" applyProtection="1">
      <protection locked="0"/>
    </xf>
    <xf numFmtId="2" fontId="10" fillId="0" borderId="10" xfId="8" applyNumberFormat="1" applyFont="1" applyBorder="1" applyAlignment="1">
      <alignment vertical="center" wrapText="1"/>
    </xf>
    <xf numFmtId="2" fontId="10" fillId="0" borderId="10" xfId="8" applyNumberFormat="1" applyFont="1" applyBorder="1" applyAlignment="1">
      <alignment horizontal="left" vertical="center" wrapText="1"/>
    </xf>
    <xf numFmtId="1" fontId="10" fillId="0" borderId="10" xfId="8" applyNumberFormat="1" applyFont="1" applyBorder="1" applyProtection="1">
      <protection locked="0"/>
    </xf>
    <xf numFmtId="2" fontId="10" fillId="0" borderId="11" xfId="8" applyNumberFormat="1" applyFont="1" applyBorder="1" applyAlignment="1">
      <alignment vertical="center" wrapText="1"/>
    </xf>
    <xf numFmtId="2" fontId="10" fillId="0" borderId="11" xfId="8" applyNumberFormat="1" applyFont="1" applyBorder="1" applyAlignment="1">
      <alignment horizontal="left" vertical="center" wrapText="1"/>
    </xf>
    <xf numFmtId="1" fontId="10" fillId="0" borderId="11" xfId="8" applyNumberFormat="1" applyFont="1" applyBorder="1" applyAlignment="1" applyProtection="1">
      <alignment wrapText="1"/>
      <protection locked="0"/>
    </xf>
    <xf numFmtId="0" fontId="12" fillId="0" borderId="0" xfId="8" applyFont="1" applyAlignment="1">
      <alignment horizontal="left" vertical="top" wrapText="1"/>
    </xf>
    <xf numFmtId="0" fontId="9" fillId="0" borderId="0" xfId="8" applyFont="1" applyAlignment="1" applyProtection="1">
      <alignment horizontal="left" vertical="center" wrapText="1"/>
      <protection locked="0"/>
    </xf>
    <xf numFmtId="0" fontId="10" fillId="0" borderId="0" xfId="8" applyFont="1" applyAlignment="1" applyProtection="1">
      <alignment horizontal="left" vertical="top" wrapText="1"/>
      <protection locked="0"/>
    </xf>
    <xf numFmtId="0" fontId="9" fillId="0" borderId="0" xfId="8" applyFont="1" applyAlignment="1">
      <alignment vertical="center"/>
    </xf>
    <xf numFmtId="0" fontId="11" fillId="0" borderId="0" xfId="26" applyFont="1" applyFill="1" applyAlignment="1" applyProtection="1">
      <protection locked="0"/>
    </xf>
    <xf numFmtId="0" fontId="20" fillId="0" borderId="0" xfId="0" applyFont="1"/>
    <xf numFmtId="0" fontId="12" fillId="0" borderId="0" xfId="8" applyFont="1" applyAlignment="1">
      <alignment horizontal="left" vertical="center"/>
    </xf>
    <xf numFmtId="0" fontId="14" fillId="0" borderId="0" xfId="8" applyFont="1" applyAlignment="1">
      <alignment horizontal="left" vertical="center"/>
    </xf>
    <xf numFmtId="0" fontId="14" fillId="0" borderId="0" xfId="8" applyFont="1" applyAlignment="1">
      <alignment vertical="center"/>
    </xf>
    <xf numFmtId="0" fontId="17" fillId="5" borderId="7" xfId="8" applyFont="1" applyFill="1" applyBorder="1" applyAlignment="1">
      <alignment horizontal="left" vertical="center" wrapText="1"/>
    </xf>
    <xf numFmtId="0" fontId="10" fillId="0" borderId="0" xfId="8" applyFont="1" applyAlignment="1">
      <alignment horizontal="left" vertical="center"/>
    </xf>
    <xf numFmtId="9" fontId="10" fillId="0" borderId="0" xfId="30" applyFont="1" applyAlignment="1">
      <alignment horizontal="left" vertical="center"/>
    </xf>
    <xf numFmtId="0" fontId="10" fillId="0" borderId="7" xfId="6" applyFont="1" applyFill="1" applyBorder="1" applyAlignment="1">
      <alignment horizontal="left" vertical="center" wrapText="1"/>
    </xf>
    <xf numFmtId="9" fontId="10" fillId="0" borderId="0" xfId="30" applyFont="1"/>
    <xf numFmtId="10" fontId="10" fillId="0" borderId="7" xfId="8" applyNumberFormat="1" applyFont="1" applyBorder="1" applyProtection="1">
      <protection locked="0"/>
    </xf>
    <xf numFmtId="0" fontId="12" fillId="0" borderId="0" xfId="6" applyFont="1" applyFill="1" applyAlignment="1">
      <alignment vertical="center" wrapText="1"/>
    </xf>
    <xf numFmtId="10" fontId="12" fillId="0" borderId="0" xfId="8" applyNumberFormat="1" applyFont="1" applyAlignment="1" applyProtection="1">
      <alignment horizontal="right"/>
      <protection locked="0"/>
    </xf>
    <xf numFmtId="0" fontId="10" fillId="0" borderId="0" xfId="6" applyFont="1" applyFill="1" applyAlignment="1" applyProtection="1">
      <alignment horizontal="left" vertical="center" wrapText="1"/>
      <protection locked="0"/>
    </xf>
    <xf numFmtId="10" fontId="10" fillId="0" borderId="0" xfId="8" applyNumberFormat="1" applyFont="1" applyAlignment="1" applyProtection="1">
      <alignment horizontal="left"/>
      <protection locked="0"/>
    </xf>
    <xf numFmtId="0" fontId="10" fillId="0" borderId="0" xfId="8" applyFont="1" applyAlignment="1" applyProtection="1">
      <alignment horizontal="left" vertical="top"/>
      <protection locked="0"/>
    </xf>
    <xf numFmtId="0" fontId="9" fillId="0" borderId="0" xfId="8" applyFont="1" applyAlignment="1" applyProtection="1">
      <alignment horizontal="left" vertical="top" wrapText="1"/>
      <protection locked="0"/>
    </xf>
    <xf numFmtId="0" fontId="21" fillId="0" borderId="0" xfId="0" applyFont="1" applyAlignment="1" applyProtection="1">
      <alignment horizontal="left"/>
      <protection locked="0"/>
    </xf>
    <xf numFmtId="0" fontId="10" fillId="0" borderId="7" xfId="6" applyFont="1" applyFill="1" applyBorder="1" applyAlignment="1">
      <alignment vertical="center" wrapText="1"/>
    </xf>
    <xf numFmtId="0" fontId="10" fillId="0" borderId="7" xfId="8" applyFont="1" applyBorder="1" applyAlignment="1" applyProtection="1">
      <alignment wrapText="1"/>
      <protection locked="0"/>
    </xf>
    <xf numFmtId="0" fontId="10" fillId="0" borderId="0" xfId="6" applyFont="1" applyFill="1" applyAlignment="1">
      <alignment vertical="center" wrapText="1"/>
    </xf>
    <xf numFmtId="1" fontId="10" fillId="0" borderId="0" xfId="8" applyNumberFormat="1" applyFont="1" applyAlignment="1" applyProtection="1">
      <alignment horizontal="center" vertical="center" wrapText="1"/>
      <protection locked="0"/>
    </xf>
    <xf numFmtId="0" fontId="10" fillId="0" borderId="0" xfId="6" applyFont="1" applyFill="1" applyAlignment="1">
      <alignment vertical="top"/>
    </xf>
    <xf numFmtId="0" fontId="10" fillId="0" borderId="0" xfId="4" applyFont="1" applyBorder="1" applyProtection="1">
      <protection locked="0"/>
    </xf>
    <xf numFmtId="0" fontId="17" fillId="5" borderId="7" xfId="8" applyFont="1" applyFill="1" applyBorder="1" applyProtection="1">
      <protection locked="0"/>
    </xf>
    <xf numFmtId="0" fontId="10" fillId="0" borderId="7" xfId="27" applyFont="1" applyBorder="1" applyAlignment="1">
      <alignment horizontal="left" wrapText="1"/>
    </xf>
    <xf numFmtId="0" fontId="14" fillId="0" borderId="0" xfId="0" applyFont="1" applyAlignment="1" applyProtection="1">
      <alignment horizontal="left"/>
      <protection locked="0"/>
    </xf>
    <xf numFmtId="0" fontId="7" fillId="0" borderId="3" xfId="5"/>
    <xf numFmtId="0" fontId="22" fillId="0" borderId="0" xfId="0" applyFont="1"/>
    <xf numFmtId="0" fontId="23" fillId="0" borderId="0" xfId="0" applyFont="1"/>
    <xf numFmtId="0" fontId="24" fillId="0" borderId="0" xfId="8" applyFont="1" applyAlignment="1">
      <alignment horizontal="left" vertical="top"/>
    </xf>
    <xf numFmtId="0" fontId="24" fillId="0" borderId="7" xfId="8" applyFont="1" applyBorder="1" applyAlignment="1">
      <alignment horizontal="left" vertical="top"/>
    </xf>
    <xf numFmtId="0" fontId="24" fillId="0" borderId="7" xfId="8" applyFont="1" applyBorder="1" applyAlignment="1">
      <alignment horizontal="left" vertical="top" wrapText="1"/>
    </xf>
    <xf numFmtId="0" fontId="24" fillId="0" borderId="7" xfId="0" applyFont="1" applyBorder="1" applyAlignment="1">
      <alignment horizontal="left" vertical="top" wrapText="1"/>
    </xf>
    <xf numFmtId="0" fontId="24" fillId="0" borderId="7" xfId="8" applyFont="1" applyBorder="1" applyAlignment="1">
      <alignment horizontal="left" vertical="center" wrapText="1"/>
    </xf>
    <xf numFmtId="0" fontId="24" fillId="0" borderId="7" xfId="27" applyFont="1" applyBorder="1" applyAlignment="1">
      <alignment horizontal="left" vertical="top"/>
    </xf>
    <xf numFmtId="0" fontId="24" fillId="7" borderId="7" xfId="8" applyFont="1" applyFill="1" applyBorder="1" applyAlignment="1">
      <alignment horizontal="left" vertical="top"/>
    </xf>
    <xf numFmtId="0" fontId="24" fillId="7" borderId="7" xfId="8" applyFont="1" applyFill="1" applyBorder="1" applyAlignment="1">
      <alignment horizontal="left" vertical="top" wrapText="1"/>
    </xf>
    <xf numFmtId="0" fontId="24" fillId="7" borderId="7" xfId="0" applyFont="1" applyFill="1" applyBorder="1" applyAlignment="1">
      <alignment horizontal="left" vertical="top" wrapText="1"/>
    </xf>
    <xf numFmtId="0" fontId="17" fillId="5" borderId="22" xfId="8" applyFont="1" applyFill="1" applyBorder="1" applyAlignment="1">
      <alignment horizontal="left" vertical="center"/>
    </xf>
    <xf numFmtId="0" fontId="22" fillId="8" borderId="7" xfId="8" applyFont="1" applyFill="1" applyBorder="1" applyAlignment="1">
      <alignment horizontal="left" vertical="top" wrapText="1"/>
    </xf>
    <xf numFmtId="0" fontId="24" fillId="0" borderId="7" xfId="8" applyFont="1" applyBorder="1" applyAlignment="1">
      <alignment horizontal="left" vertical="center"/>
    </xf>
    <xf numFmtId="0" fontId="24" fillId="0" borderId="7" xfId="0" applyFont="1" applyBorder="1" applyAlignment="1">
      <alignment horizontal="left" vertical="center" wrapText="1"/>
    </xf>
    <xf numFmtId="0" fontId="2" fillId="0" borderId="11" xfId="8" applyBorder="1" applyAlignment="1">
      <alignment horizontal="left" vertical="center" wrapText="1"/>
    </xf>
    <xf numFmtId="0" fontId="2" fillId="0" borderId="23" xfId="8" applyBorder="1" applyAlignment="1">
      <alignment horizontal="left" vertical="center" wrapText="1"/>
    </xf>
    <xf numFmtId="0" fontId="2" fillId="0" borderId="8" xfId="8" applyBorder="1" applyAlignment="1">
      <alignment horizontal="left" vertical="center" wrapText="1"/>
    </xf>
    <xf numFmtId="0" fontId="2" fillId="0" borderId="24" xfId="8" applyBorder="1" applyAlignment="1">
      <alignment horizontal="left" vertical="center" wrapText="1"/>
    </xf>
    <xf numFmtId="1" fontId="10" fillId="0" borderId="8" xfId="0" applyNumberFormat="1" applyFont="1" applyBorder="1" applyAlignment="1" applyProtection="1">
      <alignment horizontal="right"/>
      <protection locked="0"/>
    </xf>
    <xf numFmtId="0" fontId="9" fillId="0" borderId="0" xfId="4" applyFont="1" applyBorder="1" applyAlignment="1">
      <alignment horizontal="left"/>
    </xf>
    <xf numFmtId="0" fontId="26" fillId="0" borderId="0" xfId="0" applyFont="1"/>
    <xf numFmtId="0" fontId="10" fillId="0" borderId="8" xfId="8" applyFont="1" applyBorder="1" applyAlignment="1">
      <alignment horizontal="left" vertical="center" wrapText="1"/>
    </xf>
    <xf numFmtId="1" fontId="10" fillId="0" borderId="8" xfId="8" applyNumberFormat="1" applyFont="1" applyBorder="1" applyAlignment="1" applyProtection="1">
      <alignment horizontal="right"/>
      <protection locked="0"/>
    </xf>
    <xf numFmtId="164" fontId="10" fillId="0" borderId="10" xfId="8" applyNumberFormat="1" applyFont="1" applyBorder="1" applyAlignment="1" applyProtection="1">
      <alignment horizontal="right"/>
      <protection locked="0"/>
    </xf>
    <xf numFmtId="2" fontId="10" fillId="0" borderId="21" xfId="8" applyNumberFormat="1" applyFont="1" applyBorder="1" applyAlignment="1">
      <alignment vertical="center" wrapText="1"/>
    </xf>
    <xf numFmtId="0" fontId="27" fillId="0" borderId="0" xfId="8" applyFont="1" applyBorder="1"/>
    <xf numFmtId="2" fontId="10" fillId="0" borderId="0" xfId="8" applyNumberFormat="1" applyFont="1" applyBorder="1" applyAlignment="1">
      <alignment vertical="center" wrapText="1"/>
    </xf>
    <xf numFmtId="2" fontId="10" fillId="0" borderId="0" xfId="8" applyNumberFormat="1" applyFont="1" applyBorder="1" applyAlignment="1">
      <alignment horizontal="left" vertical="center" wrapText="1"/>
    </xf>
    <xf numFmtId="1" fontId="10" fillId="0" borderId="0" xfId="8" applyNumberFormat="1" applyFont="1" applyBorder="1" applyProtection="1">
      <protection locked="0"/>
    </xf>
    <xf numFmtId="164" fontId="10" fillId="10" borderId="26" xfId="8" applyNumberFormat="1" applyFont="1" applyFill="1" applyBorder="1" applyAlignment="1" applyProtection="1">
      <alignment horizontal="right"/>
      <protection locked="0"/>
    </xf>
    <xf numFmtId="0" fontId="28" fillId="10" borderId="26" xfId="8" applyFont="1" applyFill="1" applyBorder="1" applyAlignment="1">
      <alignment vertical="center" wrapText="1"/>
    </xf>
    <xf numFmtId="0" fontId="9" fillId="0" borderId="16" xfId="0" applyFont="1" applyBorder="1" applyAlignment="1">
      <alignment wrapText="1"/>
    </xf>
    <xf numFmtId="0" fontId="10" fillId="0" borderId="5" xfId="8" applyFont="1" applyBorder="1" applyAlignment="1">
      <alignment vertical="top" wrapText="1"/>
    </xf>
    <xf numFmtId="0" fontId="10" fillId="0" borderId="25" xfId="0" applyFont="1" applyBorder="1"/>
    <xf numFmtId="0" fontId="10" fillId="0" borderId="30" xfId="0" applyFont="1" applyBorder="1" applyAlignment="1">
      <alignment wrapText="1"/>
    </xf>
    <xf numFmtId="0" fontId="10" fillId="0" borderId="30" xfId="0" applyFont="1" applyBorder="1" applyAlignment="1">
      <alignment horizontal="left" vertical="center" wrapText="1"/>
    </xf>
    <xf numFmtId="0" fontId="9" fillId="0" borderId="30" xfId="0" applyFont="1" applyBorder="1" applyAlignment="1">
      <alignment horizontal="left" vertical="center" wrapText="1"/>
    </xf>
    <xf numFmtId="0" fontId="10" fillId="0" borderId="8" xfId="0" applyFont="1" applyBorder="1" applyAlignment="1">
      <alignment vertical="center" wrapText="1"/>
    </xf>
    <xf numFmtId="0" fontId="10" fillId="0" borderId="8" xfId="8" applyFont="1" applyBorder="1" applyAlignment="1">
      <alignment vertical="center" wrapText="1"/>
    </xf>
    <xf numFmtId="0" fontId="9" fillId="0" borderId="7" xfId="0" applyFont="1" applyBorder="1" applyAlignment="1">
      <alignment vertical="center" wrapText="1"/>
    </xf>
    <xf numFmtId="0" fontId="9" fillId="9" borderId="16" xfId="0" applyFont="1" applyFill="1" applyBorder="1" applyAlignment="1">
      <alignment wrapText="1"/>
    </xf>
    <xf numFmtId="0" fontId="10" fillId="9" borderId="25" xfId="0" applyFont="1" applyFill="1" applyBorder="1"/>
    <xf numFmtId="0" fontId="9" fillId="9" borderId="17" xfId="0" applyFont="1" applyFill="1" applyBorder="1" applyAlignment="1">
      <alignment wrapText="1"/>
    </xf>
    <xf numFmtId="0" fontId="10" fillId="9" borderId="28" xfId="0" applyFont="1" applyFill="1" applyBorder="1" applyAlignment="1">
      <alignment wrapText="1"/>
    </xf>
    <xf numFmtId="0" fontId="9" fillId="9" borderId="28" xfId="0" applyFont="1" applyFill="1" applyBorder="1" applyAlignment="1">
      <alignment wrapText="1"/>
    </xf>
    <xf numFmtId="0" fontId="10" fillId="9" borderId="29" xfId="0" applyFont="1" applyFill="1" applyBorder="1" applyAlignment="1">
      <alignment wrapText="1"/>
    </xf>
    <xf numFmtId="0" fontId="10" fillId="9" borderId="27" xfId="0" applyFont="1" applyFill="1" applyBorder="1" applyAlignment="1">
      <alignment wrapText="1"/>
    </xf>
    <xf numFmtId="0" fontId="10" fillId="9" borderId="31" xfId="0" applyFont="1" applyFill="1" applyBorder="1"/>
    <xf numFmtId="0" fontId="10" fillId="9" borderId="27" xfId="0" applyFont="1" applyFill="1" applyBorder="1"/>
    <xf numFmtId="0" fontId="27" fillId="0" borderId="25" xfId="8" applyFont="1" applyBorder="1" applyAlignment="1">
      <alignment vertical="center"/>
    </xf>
    <xf numFmtId="0" fontId="29" fillId="0" borderId="10" xfId="8" applyFont="1" applyBorder="1" applyAlignment="1">
      <alignment vertical="center" wrapText="1"/>
    </xf>
    <xf numFmtId="10" fontId="10" fillId="0" borderId="7" xfId="8" applyNumberFormat="1" applyFont="1" applyBorder="1" applyAlignment="1" applyProtection="1">
      <alignment horizontal="right"/>
      <protection locked="0"/>
    </xf>
    <xf numFmtId="10" fontId="10" fillId="0" borderId="18" xfId="8" applyNumberFormat="1" applyFont="1" applyBorder="1" applyAlignment="1" applyProtection="1">
      <alignment horizontal="right"/>
      <protection locked="0"/>
    </xf>
    <xf numFmtId="0" fontId="10" fillId="0" borderId="25" xfId="0" applyFont="1" applyBorder="1" applyAlignment="1">
      <alignment horizontal="right" vertical="center" wrapText="1"/>
    </xf>
    <xf numFmtId="1" fontId="10" fillId="0" borderId="32" xfId="0" applyNumberFormat="1" applyFont="1" applyBorder="1" applyAlignment="1" applyProtection="1">
      <alignment horizontal="right"/>
      <protection locked="0"/>
    </xf>
    <xf numFmtId="1" fontId="10" fillId="0" borderId="10" xfId="0" applyNumberFormat="1" applyFont="1" applyBorder="1" applyAlignment="1" applyProtection="1">
      <alignment horizontal="right"/>
      <protection locked="0"/>
    </xf>
    <xf numFmtId="0" fontId="10" fillId="0" borderId="25" xfId="27" applyFont="1" applyBorder="1" applyAlignment="1">
      <alignment horizontal="right"/>
    </xf>
    <xf numFmtId="0" fontId="10" fillId="0" borderId="33" xfId="27" applyFont="1" applyBorder="1"/>
    <xf numFmtId="0" fontId="10" fillId="0" borderId="25" xfId="27" applyFont="1" applyBorder="1"/>
    <xf numFmtId="1" fontId="10" fillId="0" borderId="20" xfId="0" applyNumberFormat="1" applyFont="1" applyBorder="1" applyAlignment="1" applyProtection="1">
      <alignment horizontal="right"/>
      <protection locked="0"/>
    </xf>
    <xf numFmtId="10" fontId="10" fillId="0" borderId="7" xfId="2" applyNumberFormat="1" applyFont="1" applyFill="1" applyBorder="1" applyAlignment="1" applyProtection="1">
      <alignment horizontal="right"/>
      <protection locked="0"/>
    </xf>
    <xf numFmtId="1" fontId="10" fillId="0" borderId="8" xfId="2" applyNumberFormat="1" applyFont="1" applyFill="1" applyBorder="1" applyAlignment="1" applyProtection="1">
      <alignment horizontal="right"/>
      <protection locked="0"/>
    </xf>
    <xf numFmtId="0" fontId="10" fillId="0" borderId="7" xfId="0" applyFont="1" applyBorder="1" applyAlignment="1">
      <alignment horizontal="left" vertical="center"/>
    </xf>
    <xf numFmtId="0" fontId="27" fillId="0" borderId="25" xfId="8" applyFont="1" applyBorder="1"/>
    <xf numFmtId="0" fontId="10" fillId="0" borderId="5" xfId="8" applyFont="1" applyBorder="1" applyAlignment="1">
      <alignment horizontal="left" vertical="center" wrapText="1"/>
    </xf>
    <xf numFmtId="0" fontId="10" fillId="0" borderId="5" xfId="8" applyFont="1" applyBorder="1" applyProtection="1">
      <protection locked="0"/>
    </xf>
    <xf numFmtId="0" fontId="10" fillId="0" borderId="10" xfId="8" applyFont="1" applyBorder="1" applyAlignment="1">
      <alignment horizontal="left" vertical="center" wrapText="1"/>
    </xf>
    <xf numFmtId="0" fontId="10" fillId="0" borderId="10" xfId="8" applyFont="1" applyBorder="1" applyProtection="1">
      <protection locked="0"/>
    </xf>
    <xf numFmtId="0" fontId="10" fillId="0" borderId="25" xfId="8" applyFont="1" applyBorder="1" applyAlignment="1">
      <alignment horizontal="left" vertical="center" wrapText="1"/>
    </xf>
    <xf numFmtId="0" fontId="10" fillId="0" borderId="25" xfId="8" applyFont="1" applyBorder="1" applyProtection="1">
      <protection locked="0"/>
    </xf>
    <xf numFmtId="0" fontId="1" fillId="0" borderId="0" xfId="0" applyFont="1" applyAlignment="1">
      <alignment horizontal="right" vertical="center"/>
    </xf>
    <xf numFmtId="0" fontId="1" fillId="0" borderId="0" xfId="0" applyFont="1" applyAlignment="1">
      <alignment vertical="center"/>
    </xf>
    <xf numFmtId="0" fontId="26" fillId="0" borderId="0" xfId="8" applyFont="1"/>
    <xf numFmtId="2" fontId="10" fillId="0" borderId="8" xfId="2" applyNumberFormat="1" applyFont="1" applyFill="1" applyBorder="1" applyAlignment="1" applyProtection="1">
      <alignment horizontal="right"/>
    </xf>
    <xf numFmtId="1" fontId="10" fillId="6" borderId="7" xfId="8" applyNumberFormat="1" applyFont="1" applyFill="1" applyBorder="1" applyAlignment="1" applyProtection="1">
      <alignment wrapText="1"/>
    </xf>
    <xf numFmtId="0" fontId="9" fillId="0" borderId="0" xfId="8" applyFont="1" applyAlignment="1" applyProtection="1">
      <alignment vertical="center" wrapText="1"/>
      <protection locked="0"/>
    </xf>
    <xf numFmtId="2" fontId="10" fillId="0" borderId="7" xfId="2" applyNumberFormat="1" applyFont="1" applyFill="1" applyBorder="1" applyProtection="1"/>
    <xf numFmtId="0" fontId="10" fillId="0" borderId="7" xfId="8" applyFont="1" applyBorder="1" applyAlignment="1" applyProtection="1">
      <alignment wrapText="1"/>
    </xf>
    <xf numFmtId="0" fontId="14" fillId="0" borderId="0" xfId="8" applyFont="1" applyAlignment="1" applyProtection="1">
      <alignment horizontal="left" vertical="top"/>
      <protection locked="0"/>
    </xf>
    <xf numFmtId="0" fontId="14" fillId="0" borderId="0" xfId="8" applyFont="1" applyAlignment="1" applyProtection="1">
      <alignment horizontal="left" wrapText="1"/>
      <protection locked="0"/>
    </xf>
    <xf numFmtId="0" fontId="18" fillId="0" borderId="0" xfId="8" applyFont="1" applyAlignment="1" applyProtection="1">
      <alignment horizontal="left"/>
      <protection locked="0"/>
    </xf>
    <xf numFmtId="1" fontId="12" fillId="0" borderId="0" xfId="8" applyNumberFormat="1" applyFont="1"/>
    <xf numFmtId="0" fontId="10" fillId="0" borderId="0" xfId="8" applyFont="1" applyAlignment="1" applyProtection="1">
      <alignment horizontal="left" vertical="center"/>
      <protection locked="0"/>
    </xf>
    <xf numFmtId="1" fontId="10" fillId="11" borderId="8" xfId="0" applyNumberFormat="1" applyFont="1" applyFill="1" applyBorder="1" applyAlignment="1" applyProtection="1">
      <alignment horizontal="right"/>
      <protection locked="0"/>
    </xf>
    <xf numFmtId="1" fontId="10" fillId="11" borderId="10" xfId="0" applyNumberFormat="1" applyFont="1" applyFill="1" applyBorder="1" applyAlignment="1" applyProtection="1">
      <alignment horizontal="right"/>
      <protection locked="0"/>
    </xf>
    <xf numFmtId="0" fontId="27" fillId="0" borderId="0" xfId="8" applyFont="1" applyAlignment="1" applyProtection="1">
      <alignment horizontal="left" shrinkToFit="1"/>
      <protection locked="0"/>
    </xf>
    <xf numFmtId="0" fontId="10" fillId="0" borderId="0" xfId="6" applyFont="1" applyFill="1" applyAlignment="1" applyProtection="1">
      <alignment horizontal="left" vertical="center"/>
      <protection locked="0"/>
    </xf>
    <xf numFmtId="0" fontId="0" fillId="0" borderId="0" xfId="0"/>
  </cellXfs>
  <cellStyles count="32">
    <cellStyle name="%" xfId="7" xr:uid="{00000000-0005-0000-0000-000000000000}"/>
    <cellStyle name="% 2" xfId="8" xr:uid="{00000000-0005-0000-0000-000001000000}"/>
    <cellStyle name="cf1" xfId="9" xr:uid="{00000000-0005-0000-0000-000002000000}"/>
    <cellStyle name="cf10" xfId="10" xr:uid="{00000000-0005-0000-0000-000003000000}"/>
    <cellStyle name="cf11" xfId="11" xr:uid="{00000000-0005-0000-0000-000004000000}"/>
    <cellStyle name="cf12" xfId="12" xr:uid="{00000000-0005-0000-0000-000005000000}"/>
    <cellStyle name="cf13" xfId="13" xr:uid="{00000000-0005-0000-0000-000006000000}"/>
    <cellStyle name="cf14" xfId="14" xr:uid="{00000000-0005-0000-0000-000007000000}"/>
    <cellStyle name="cf15" xfId="15" xr:uid="{00000000-0005-0000-0000-000008000000}"/>
    <cellStyle name="cf16" xfId="16" xr:uid="{00000000-0005-0000-0000-000009000000}"/>
    <cellStyle name="cf2" xfId="17" xr:uid="{00000000-0005-0000-0000-00000A000000}"/>
    <cellStyle name="cf3" xfId="18" xr:uid="{00000000-0005-0000-0000-00000B000000}"/>
    <cellStyle name="cf4" xfId="19" xr:uid="{00000000-0005-0000-0000-00000C000000}"/>
    <cellStyle name="cf5" xfId="20" xr:uid="{00000000-0005-0000-0000-00000D000000}"/>
    <cellStyle name="cf6" xfId="21" xr:uid="{00000000-0005-0000-0000-00000E000000}"/>
    <cellStyle name="cf7" xfId="22" xr:uid="{00000000-0005-0000-0000-00000F000000}"/>
    <cellStyle name="cf8" xfId="23" xr:uid="{00000000-0005-0000-0000-000010000000}"/>
    <cellStyle name="cf9" xfId="24" xr:uid="{00000000-0005-0000-0000-000011000000}"/>
    <cellStyle name="Comma" xfId="1" builtinId="3" customBuiltin="1"/>
    <cellStyle name="Comma 2" xfId="25" xr:uid="{00000000-0005-0000-0000-000013000000}"/>
    <cellStyle name="Good" xfId="6" builtinId="26" customBuiltin="1"/>
    <cellStyle name="Heading 1" xfId="3" builtinId="16" customBuiltin="1"/>
    <cellStyle name="Heading 2" xfId="4" builtinId="17" customBuiltin="1"/>
    <cellStyle name="Heading 3" xfId="5" builtinId="18" customBuiltin="1"/>
    <cellStyle name="Hyperlink" xfId="26" xr:uid="{00000000-0005-0000-0000-000018000000}"/>
    <cellStyle name="Normal" xfId="0" builtinId="0" customBuiltin="1"/>
    <cellStyle name="Normal 2" xfId="27" xr:uid="{00000000-0005-0000-0000-00001A000000}"/>
    <cellStyle name="Normal 3" xfId="28" xr:uid="{00000000-0005-0000-0000-00001B000000}"/>
    <cellStyle name="Normal 3 2" xfId="29" xr:uid="{00000000-0005-0000-0000-00001C000000}"/>
    <cellStyle name="Per cent" xfId="2" builtinId="5" customBuiltin="1"/>
    <cellStyle name="Percent 2" xfId="30" xr:uid="{00000000-0005-0000-0000-00001E000000}"/>
    <cellStyle name="Percent 2 2" xfId="31" xr:uid="{00000000-0005-0000-0000-00001F000000}"/>
  </cellStyles>
  <dxfs count="86">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theme="0"/>
      </font>
      <fill>
        <patternFill>
          <bgColor rgb="FF911432"/>
        </patternFill>
      </fill>
    </dxf>
    <dxf>
      <font>
        <color rgb="FFFFFFFF"/>
        <family val="2"/>
      </font>
      <fill>
        <patternFill patternType="solid">
          <fgColor rgb="FF911432"/>
          <bgColor rgb="FF911432"/>
        </patternFill>
      </fill>
    </dxf>
    <dxf>
      <font>
        <color theme="0"/>
      </font>
      <fill>
        <patternFill>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theme="0"/>
      </font>
      <fill>
        <patternFill>
          <bgColor rgb="FF911432"/>
        </patternFill>
      </fill>
    </dxf>
    <dxf>
      <font>
        <color theme="0"/>
      </font>
      <fill>
        <patternFill>
          <bgColor rgb="FF911432"/>
        </patternFill>
      </fill>
    </dxf>
    <dxf>
      <font>
        <color theme="0"/>
      </font>
      <fill>
        <patternFill>
          <bgColor rgb="FF911432"/>
        </patternFill>
      </fill>
    </dxf>
    <dxf>
      <font>
        <color theme="0"/>
      </font>
      <fill>
        <patternFill>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0" hidden="0"/>
    </dxf>
    <dxf>
      <font>
        <b val="0"/>
        <i val="0"/>
        <strike val="0"/>
        <condense val="0"/>
        <extend val="0"/>
        <outline val="0"/>
        <shadow val="0"/>
        <u val="none"/>
        <vertAlign val="baseline"/>
        <sz val="12"/>
        <color rgb="FF000000"/>
        <name val="Arial"/>
        <family val="2"/>
        <scheme val="none"/>
      </font>
      <numFmt numFmtId="165" formatCode="[$-809]dddd&quot;, &quot;mmmm&quot; &quot;dd&quot;, &quot;yyyy"/>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5" formatCode="[$-809]dddd&quot;, &quot;mmmm&quot; &quot;dd&quot;, &quot;yyyy"/>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5" formatCode="[$-809]dddd&quot;, &quot;mmmm&quot; &quot;dd&quot;, &quot;yyyy"/>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 formatCode="0"/>
      <alignment horizontal="left" vertical="bottom" textRotation="0" wrapText="0" indent="0" justifyLastLine="0" shrinkToFit="0" readingOrder="0"/>
      <protection locked="0" hidden="0"/>
    </dxf>
  </dxfs>
  <tableStyles count="0" defaultTableStyle="TableStyleMedium2" defaultPivotStyle="PivotStyleLight16"/>
  <colors>
    <mruColors>
      <color rgb="FF9114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Rachel Bone" id="{002EB275-BC57-45F3-B0F2-7B6DCF1B8D52}" userId="S::Rachel.Bone@greateranglia.co.uk::77de0a9c-dc67-47fd-b768-73aea6c92b4e" providerId="AD"/>
  <person displayName="Lynsey Flack" id="{7D057E7C-807C-40CA-B05A-38B77CE53DE0}" userId="S::Lynsey.Flack@greateranglia.co.uk::8e2ef56e-357b-4e05-956f-0b5e2ec953c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of_contents" displayName="Table_of_contents" ref="A5:B13" totalsRowShown="0">
  <tableColumns count="2">
    <tableColumn id="1" xr3:uid="{00000000-0010-0000-0000-000001000000}" name="Section"/>
    <tableColumn id="2" xr3:uid="{00000000-0010-0000-0000-000002000000}" name="Descriptio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Section_I" displayName="Section_I" ref="C5:P10" totalsRowShown="0">
  <tableColumns count="14">
    <tableColumn id="1" xr3:uid="{00000000-0010-0000-0B00-000001000000}" name="Metric"/>
    <tableColumn id="2" xr3:uid="{00000000-0010-0000-0B00-000002000000}" name="P1"/>
    <tableColumn id="3" xr3:uid="{00000000-0010-0000-0B00-000003000000}" name="P2"/>
    <tableColumn id="4" xr3:uid="{00000000-0010-0000-0B00-000004000000}" name="P3"/>
    <tableColumn id="5" xr3:uid="{00000000-0010-0000-0B00-000005000000}" name="P4"/>
    <tableColumn id="6" xr3:uid="{00000000-0010-0000-0B00-000006000000}" name="P5"/>
    <tableColumn id="7" xr3:uid="{00000000-0010-0000-0B00-000007000000}" name="P6"/>
    <tableColumn id="8" xr3:uid="{00000000-0010-0000-0B00-000008000000}" name="P7"/>
    <tableColumn id="9" xr3:uid="{00000000-0010-0000-0B00-000009000000}" name="P8"/>
    <tableColumn id="10" xr3:uid="{00000000-0010-0000-0B00-00000A000000}" name="P9"/>
    <tableColumn id="11" xr3:uid="{00000000-0010-0000-0B00-00000B000000}" name="P10"/>
    <tableColumn id="12" xr3:uid="{00000000-0010-0000-0B00-00000C000000}" name="P11"/>
    <tableColumn id="13" xr3:uid="{00000000-0010-0000-0B00-00000D000000}" name="P12"/>
    <tableColumn id="14" xr3:uid="{00000000-0010-0000-0B00-00000E000000}" name="P1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Rail_replacement" displayName="Rail_replacement" ref="B6:O7" totalsRowShown="0">
  <tableColumns count="14">
    <tableColumn id="1" xr3:uid="{00000000-0010-0000-0D00-000001000000}" name="Metric"/>
    <tableColumn id="2" xr3:uid="{00000000-0010-0000-0D00-000002000000}" name="P1" dataDxfId="79" dataCellStyle="% 2"/>
    <tableColumn id="3" xr3:uid="{00000000-0010-0000-0D00-000003000000}" name="P2" dataDxfId="78" dataCellStyle="% 2"/>
    <tableColumn id="4" xr3:uid="{00000000-0010-0000-0D00-000004000000}" name="P3" dataDxfId="77" dataCellStyle="% 2"/>
    <tableColumn id="5" xr3:uid="{00000000-0010-0000-0D00-000005000000}" name="P4" dataDxfId="76" dataCellStyle="% 2"/>
    <tableColumn id="6" xr3:uid="{00000000-0010-0000-0D00-000006000000}" name="P5" dataDxfId="75" dataCellStyle="% 2"/>
    <tableColumn id="7" xr3:uid="{00000000-0010-0000-0D00-000007000000}" name="P6" dataDxfId="74" dataCellStyle="% 2"/>
    <tableColumn id="8" xr3:uid="{00000000-0010-0000-0D00-000008000000}" name="P7" dataDxfId="73" dataCellStyle="% 2"/>
    <tableColumn id="9" xr3:uid="{00000000-0010-0000-0D00-000009000000}" name="P8" dataDxfId="72" dataCellStyle="% 2"/>
    <tableColumn id="10" xr3:uid="{00000000-0010-0000-0D00-00000A000000}" name="P9" dataDxfId="71" dataCellStyle="% 2"/>
    <tableColumn id="11" xr3:uid="{00000000-0010-0000-0D00-00000B000000}" name="P10" dataDxfId="70" dataCellStyle="% 2"/>
    <tableColumn id="12" xr3:uid="{00000000-0010-0000-0D00-00000C000000}" name="P11" dataDxfId="69" dataCellStyle="% 2"/>
    <tableColumn id="13" xr3:uid="{00000000-0010-0000-0D00-00000D000000}" name="P12" dataDxfId="68" dataCellStyle="% 2"/>
    <tableColumn id="14" xr3:uid="{00000000-0010-0000-0D00-00000E000000}" name="P13" dataDxfId="67" dataCellStyle="%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requency" displayName="Frequency" ref="A16:B23" totalsRowShown="0" headerRowDxfId="85" headerRowCellStyle="Normal 3 2">
  <tableColumns count="2">
    <tableColumn id="1" xr3:uid="{00000000-0010-0000-0100-000001000000}" name="Section"/>
    <tableColumn id="2" xr3:uid="{00000000-0010-0000-0100-000002000000}" name="Frequency"/>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3AEE68F-8288-4CF1-8AC5-BF274ED913F4}" name="Table3" displayName="Table3" ref="A28:D41" totalsRowShown="0" headerRowDxfId="84" headerRowCellStyle="Normal 3 2">
  <tableColumns count="4">
    <tableColumn id="1" xr3:uid="{829C1B22-2761-4D69-B2DD-3F9091A3D86A}" name="Period" dataDxfId="83" dataCellStyle="Normal 3 2"/>
    <tableColumn id="2" xr3:uid="{B2C4E0D2-3C4B-42CB-94DF-A029785995B7}" name="Start Date" dataDxfId="82" dataCellStyle="Normal 3 2"/>
    <tableColumn id="3" xr3:uid="{CB5F36B8-307F-44A4-B188-E3A6B0708F3E}" name="End Date" dataDxfId="81"/>
    <tableColumn id="4" xr3:uid="{B028BBC6-087B-4DF4-B544-892AA41CE413}" name="Data required by:" dataDxfId="8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Mapping_guidance" displayName="Mapping_guidance" ref="A5:C304" totalsRowShown="0">
  <tableColumns count="3">
    <tableColumn id="1" xr3:uid="{00000000-0010-0000-0300-000001000000}" name="Level 2 categories"/>
    <tableColumn id="2" xr3:uid="{00000000-0010-0000-0300-000002000000}" name="Level 3 categories"/>
    <tableColumn id="3" xr3:uid="{00000000-0010-0000-0300-000003000000}" name="Examples"/>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ection_A" displayName="Section_A" ref="C5:R81" totalsRowShown="0">
  <tableColumns count="16">
    <tableColumn id="1" xr3:uid="{00000000-0010-0000-0400-000001000000}" name="Level 1 Category"/>
    <tableColumn id="2" xr3:uid="{00000000-0010-0000-0400-000002000000}" name="Level 2 Category"/>
    <tableColumn id="3" xr3:uid="{00000000-0010-0000-0400-000003000000}" name="Level 3 Category"/>
    <tableColumn id="4" xr3:uid="{00000000-0010-0000-0400-000004000000}" name="P1"/>
    <tableColumn id="5" xr3:uid="{00000000-0010-0000-0400-000005000000}" name="P2"/>
    <tableColumn id="6" xr3:uid="{00000000-0010-0000-0400-000006000000}" name="P3"/>
    <tableColumn id="7" xr3:uid="{00000000-0010-0000-0400-000007000000}" name="P4"/>
    <tableColumn id="8" xr3:uid="{00000000-0010-0000-0400-000008000000}" name="P5"/>
    <tableColumn id="9" xr3:uid="{00000000-0010-0000-0400-000009000000}" name="P6"/>
    <tableColumn id="10" xr3:uid="{00000000-0010-0000-0400-00000A000000}" name="P7"/>
    <tableColumn id="11" xr3:uid="{00000000-0010-0000-0400-00000B000000}" name="P8"/>
    <tableColumn id="12" xr3:uid="{00000000-0010-0000-0400-00000C000000}" name="P9"/>
    <tableColumn id="13" xr3:uid="{00000000-0010-0000-0400-00000D000000}" name="P10"/>
    <tableColumn id="14" xr3:uid="{00000000-0010-0000-0400-00000E000000}" name="P11"/>
    <tableColumn id="15" xr3:uid="{00000000-0010-0000-0400-00000F000000}" name="P12"/>
    <tableColumn id="16" xr3:uid="{00000000-0010-0000-0400-000010000000}" name="P1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Section_B" displayName="Section_B" ref="C5:Q21" totalsRowShown="0">
  <tableColumns count="15">
    <tableColumn id="1" xr3:uid="{00000000-0010-0000-0500-000001000000}" name="Metric"/>
    <tableColumn id="2" xr3:uid="{00000000-0010-0000-0500-000002000000}" name="Contact method"/>
    <tableColumn id="3" xr3:uid="{00000000-0010-0000-0500-000003000000}" name="P1"/>
    <tableColumn id="4" xr3:uid="{00000000-0010-0000-0500-000004000000}" name="P2"/>
    <tableColumn id="5" xr3:uid="{00000000-0010-0000-0500-000005000000}" name="P3"/>
    <tableColumn id="6" xr3:uid="{00000000-0010-0000-0500-000006000000}" name="P4"/>
    <tableColumn id="7" xr3:uid="{00000000-0010-0000-0500-000007000000}" name="P5"/>
    <tableColumn id="8" xr3:uid="{00000000-0010-0000-0500-000008000000}" name="P6"/>
    <tableColumn id="9" xr3:uid="{00000000-0010-0000-0500-000009000000}" name="P7"/>
    <tableColumn id="10" xr3:uid="{00000000-0010-0000-0500-00000A000000}" name="P8"/>
    <tableColumn id="11" xr3:uid="{00000000-0010-0000-0500-00000B000000}" name="P9"/>
    <tableColumn id="12" xr3:uid="{00000000-0010-0000-0500-00000C000000}" name="P10"/>
    <tableColumn id="13" xr3:uid="{00000000-0010-0000-0500-00000D000000}" name="P11"/>
    <tableColumn id="14" xr3:uid="{00000000-0010-0000-0500-00000E000000}" name="P12"/>
    <tableColumn id="15" xr3:uid="{00000000-0010-0000-0500-00000F000000}" name="P1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ection_C17" displayName="Section_C17" ref="B5:O16" totalsRowShown="0">
  <tableColumns count="14">
    <tableColumn id="1" xr3:uid="{00000000-0010-0000-0600-000001000000}" name="Metric"/>
    <tableColumn id="2" xr3:uid="{00000000-0010-0000-0600-000002000000}" name="P1"/>
    <tableColumn id="3" xr3:uid="{00000000-0010-0000-0600-000003000000}" name="P2"/>
    <tableColumn id="4" xr3:uid="{00000000-0010-0000-0600-000004000000}" name="P3"/>
    <tableColumn id="5" xr3:uid="{00000000-0010-0000-0600-000005000000}" name="P4"/>
    <tableColumn id="6" xr3:uid="{00000000-0010-0000-0600-000006000000}" name="P5"/>
    <tableColumn id="7" xr3:uid="{00000000-0010-0000-0600-000007000000}" name="P6"/>
    <tableColumn id="8" xr3:uid="{00000000-0010-0000-0600-000008000000}" name="P7"/>
    <tableColumn id="9" xr3:uid="{00000000-0010-0000-0600-000009000000}" name="P8"/>
    <tableColumn id="10" xr3:uid="{00000000-0010-0000-0600-00000A000000}" name="P9"/>
    <tableColumn id="11" xr3:uid="{00000000-0010-0000-0600-00000B000000}" name="P10"/>
    <tableColumn id="12" xr3:uid="{00000000-0010-0000-0600-00000C000000}" name="P11"/>
    <tableColumn id="13" xr3:uid="{00000000-0010-0000-0600-00000D000000}" name="P12"/>
    <tableColumn id="14" xr3:uid="{00000000-0010-0000-0600-00000E000000}" name="P1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Section_D" displayName="Section_D" ref="B5:Q23" totalsRowShown="0">
  <tableColumns count="16">
    <tableColumn id="1" xr3:uid="{00000000-0010-0000-0700-000001000000}" name="Metric reference"/>
    <tableColumn id="2" xr3:uid="{00000000-0010-0000-0700-000002000000}" name="Type"/>
    <tableColumn id="3" xr3:uid="{00000000-0010-0000-0700-000003000000}" name="Metric"/>
    <tableColumn id="4" xr3:uid="{00000000-0010-0000-0700-000004000000}" name="P1"/>
    <tableColumn id="5" xr3:uid="{00000000-0010-0000-0700-000005000000}" name="P2"/>
    <tableColumn id="6" xr3:uid="{00000000-0010-0000-0700-000006000000}" name="P3"/>
    <tableColumn id="7" xr3:uid="{00000000-0010-0000-0700-000007000000}" name="P4"/>
    <tableColumn id="8" xr3:uid="{00000000-0010-0000-0700-000008000000}" name="P5"/>
    <tableColumn id="9" xr3:uid="{00000000-0010-0000-0700-000009000000}" name="P6"/>
    <tableColumn id="10" xr3:uid="{00000000-0010-0000-0700-00000A000000}" name="P7"/>
    <tableColumn id="11" xr3:uid="{00000000-0010-0000-0700-00000B000000}" name="P8"/>
    <tableColumn id="12" xr3:uid="{00000000-0010-0000-0700-00000C000000}" name="P9"/>
    <tableColumn id="13" xr3:uid="{00000000-0010-0000-0700-00000D000000}" name="P10"/>
    <tableColumn id="14" xr3:uid="{00000000-0010-0000-0700-00000E000000}" name="P11"/>
    <tableColumn id="15" xr3:uid="{00000000-0010-0000-0700-00000F000000}" name="P12"/>
    <tableColumn id="16" xr3:uid="{00000000-0010-0000-0700-000010000000}" name="P1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ection_H" displayName="Section_H" ref="C5:P11" totalsRowShown="0">
  <tableColumns count="14">
    <tableColumn id="1" xr3:uid="{00000000-0010-0000-0A00-000001000000}" name="Metric"/>
    <tableColumn id="2" xr3:uid="{00000000-0010-0000-0A00-000002000000}" name="P1"/>
    <tableColumn id="3" xr3:uid="{00000000-0010-0000-0A00-000003000000}" name="P2"/>
    <tableColumn id="4" xr3:uid="{00000000-0010-0000-0A00-000004000000}" name="P3"/>
    <tableColumn id="5" xr3:uid="{00000000-0010-0000-0A00-000005000000}" name="P4"/>
    <tableColumn id="6" xr3:uid="{00000000-0010-0000-0A00-000006000000}" name="P5"/>
    <tableColumn id="7" xr3:uid="{00000000-0010-0000-0A00-000007000000}" name="P6"/>
    <tableColumn id="8" xr3:uid="{00000000-0010-0000-0A00-000008000000}" name="P7"/>
    <tableColumn id="9" xr3:uid="{00000000-0010-0000-0A00-000009000000}" name="P8"/>
    <tableColumn id="10" xr3:uid="{00000000-0010-0000-0A00-00000A000000}" name="P9"/>
    <tableColumn id="11" xr3:uid="{00000000-0010-0000-0A00-00000B000000}" name="P10"/>
    <tableColumn id="12" xr3:uid="{00000000-0010-0000-0A00-00000C000000}" name="P11"/>
    <tableColumn id="13" xr3:uid="{00000000-0010-0000-0A00-00000D000000}" name="P12"/>
    <tableColumn id="14" xr3:uid="{00000000-0010-0000-0A00-00000E000000}" name="P1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12" dT="2024-04-17T09:43:43.22" personId="{7D057E7C-807C-40CA-B05A-38B77CE53DE0}" id="{59C5C061-7488-4446-88C8-5CE56339DB02}">
    <text>Awaiting data</text>
  </threadedComment>
</ThreadedComments>
</file>

<file path=xl/threadedComments/threadedComment2.xml><?xml version="1.0" encoding="utf-8"?>
<ThreadedComments xmlns="http://schemas.microsoft.com/office/spreadsheetml/2018/threadedcomments" xmlns:x="http://schemas.openxmlformats.org/spreadsheetml/2006/main">
  <threadedComment ref="L7" dT="2023-11-29T10:22:45.62" personId="{7D057E7C-807C-40CA-B05A-38B77CE53DE0}" id="{5E62DF01-9041-45C4-8179-9B2D2C8451E9}">
    <text>Actual figure 2339 Stratford 114</text>
  </threadedComment>
  <threadedComment ref="M7" dT="2023-12-14T07:45:11.26" personId="{7D057E7C-807C-40CA-B05A-38B77CE53DE0}" id="{AB8459C4-B866-4FC0-AC50-7D8C11C94610}">
    <text>Actual figure 2253 and Stratford 112</text>
  </threadedComment>
  <threadedComment ref="N7" dT="2024-01-25T15:42:53.90" personId="{7D057E7C-807C-40CA-B05A-38B77CE53DE0}" id="{223EC5E5-8D4B-4D65-ADF8-E67B128531E5}">
    <text>Actual figure 2316 and Stratford 105</text>
  </threadedComment>
  <threadedComment ref="O7" dT="2024-02-12T11:01:25.95" personId="{7D057E7C-807C-40CA-B05A-38B77CE53DE0}" id="{CD9DC493-B06C-47A7-8117-F50927EF50A1}">
    <text>Actual figure 2395 Stratford 117</text>
  </threadedComment>
  <threadedComment ref="P7" dT="2024-03-22T13:14:16.15" personId="{7D057E7C-807C-40CA-B05A-38B77CE53DE0}" id="{F8D72431-5A3F-46B0-905F-01B5501BD72B}">
    <text>Actual figure 3126, 111 Stratford</text>
  </threadedComment>
  <threadedComment ref="Q7" dT="2024-04-17T09:56:46.37" personId="{7D057E7C-807C-40CA-B05A-38B77CE53DE0}" id="{95752360-0204-42EE-88F9-CD25F20FD75F}">
    <text>2464 Actual and 112 Stratford</text>
  </threadedComment>
  <threadedComment ref="E8" dT="2023-08-08T11:52:57.40" personId="{002EB275-BC57-45F3-B0F2-7B6DCF1B8D52}" id="{7A16A729-197B-4C6C-A8CB-983574BE9EE5}">
    <text>Actual figure 631 this includes Stratford 119</text>
  </threadedComment>
  <threadedComment ref="F8" dT="2023-06-08T07:35:46.93" personId="{002EB275-BC57-45F3-B0F2-7B6DCF1B8D52}" id="{C19B9370-81E2-495E-AA0C-3FE5C880C1AA}">
    <text>Actual figure 851 includes Stratford 104</text>
  </threadedComment>
  <threadedComment ref="G8" dT="2023-07-04T04:08:59.13" personId="{002EB275-BC57-45F3-B0F2-7B6DCF1B8D52}" id="{99293D83-FF7C-46B3-9D4C-4301CFEAD02F}">
    <text>Actual recorded figure 874, includes Stratford 73</text>
  </threadedComment>
  <threadedComment ref="H8" dT="2023-08-09T10:16:58.70" personId="{002EB275-BC57-45F3-B0F2-7B6DCF1B8D52}" id="{F7F5B0C6-4D55-4FF3-A008-D939D3AAEA78}">
    <text>Actual figure 1208, includes Stratford 208</text>
  </threadedComment>
  <threadedComment ref="I8" dT="2023-09-07T18:53:22.51" personId="{002EB275-BC57-45F3-B0F2-7B6DCF1B8D52}" id="{559855A0-5246-46A1-B42D-B6E0FA7BB50D}">
    <text>Actual figure 1150 includes Stratford 86</text>
  </threadedComment>
  <threadedComment ref="J8" dT="2023-10-03T12:18:17.62" personId="{002EB275-BC57-45F3-B0F2-7B6DCF1B8D52}" id="{A7C00B3C-2CDC-4DD8-9780-14F457BAAD44}">
    <text>Actual figure 1155, includes Stratford 44</text>
  </threadedComment>
  <threadedComment ref="K8" dT="2023-10-23T11:10:57.92" personId="{7D057E7C-807C-40CA-B05A-38B77CE53DE0}" id="{AF76584F-9FA9-4F21-B876-D778B4114296}">
    <text>Actual figure 1459 Stratford 90</text>
  </threadedComment>
  <threadedComment ref="L8" dT="2023-11-29T10:23:34.51" personId="{7D057E7C-807C-40CA-B05A-38B77CE53DE0}" id="{10DDE6D7-B33C-45C2-85EA-841917A6B751}">
    <text>Actual figure 1291 Stratford 53</text>
  </threadedComment>
  <threadedComment ref="F14" dT="2023-06-08T07:43:46.54" personId="{002EB275-BC57-45F3-B0F2-7B6DCF1B8D52}" id="{C44736A7-9348-476B-874A-0B342F4B61DD}">
    <text>includes 6 late notices</text>
  </threadedComment>
  <threadedComment ref="G14" dT="2023-07-04T04:15:33.48" personId="{002EB275-BC57-45F3-B0F2-7B6DCF1B8D52}" id="{29CB32AF-179B-4EDA-A1E4-3A3540B2396E}">
    <text>includes 3 late notices, 429 other</text>
  </threadedComment>
  <threadedComment ref="H14" dT="2023-08-09T10:19:42.53" personId="{002EB275-BC57-45F3-B0F2-7B6DCF1B8D52}" id="{242D2BCB-788C-445F-AC18-FC668767967A}">
    <text>Includes 8 late notice, 2 unsuitable equipment.</text>
  </threadedComment>
  <threadedComment ref="I14" dT="2023-09-07T18:54:59.16" personId="{002EB275-BC57-45F3-B0F2-7B6DCF1B8D52}" id="{285B0E80-FF65-4AC1-8C8C-8E8CA9D0452D}">
    <text>Includes 13 late notices and 1 unsuitable equipment</text>
  </threadedComment>
  <threadedComment ref="J14" dT="2023-10-03T12:16:59.25" personId="{002EB275-BC57-45F3-B0F2-7B6DCF1B8D52}" id="{A5FCF24B-E5F1-4DA1-B191-6FFC5E694374}">
    <text>Late notice 15, unsuitable equipment 2</text>
  </threadedComment>
  <threadedComment ref="K14" dT="2023-10-23T11:09:19.95" personId="{7D057E7C-807C-40CA-B05A-38B77CE53DE0}" id="{FE9FAAB0-58E5-4878-8CDA-F468BD47AEA0}">
    <text>3 late notice 3 unsuitable equipment other 584</text>
  </threadedComment>
  <threadedComment ref="L14" dT="2023-11-29T10:19:26.62" personId="{7D057E7C-807C-40CA-B05A-38B77CE53DE0}" id="{8122F2D7-6961-4C5B-82EB-7D7A740AC647}">
    <text>6 late notice 2 no suitable equipment</text>
  </threadedComment>
  <threadedComment ref="M14" dT="2023-12-14T07:45:39.93" personId="{7D057E7C-807C-40CA-B05A-38B77CE53DE0}" id="{A233656C-A2C8-4E92-8959-A130963A6AF3}">
    <text>Of which 1 late notice and 1 unsuitable equipment</text>
  </threadedComment>
  <threadedComment ref="N14" dT="2024-01-25T15:42:06.61" personId="{7D057E7C-807C-40CA-B05A-38B77CE53DE0}" id="{37FCBAEC-3CA5-4244-88C2-C43F6939DE1A}">
    <text>Of which 2 were late notice bookings.</text>
  </threadedComment>
  <threadedComment ref="O14" dT="2024-02-12T11:08:15.46" personId="{7D057E7C-807C-40CA-B05A-38B77CE53DE0}" id="{587AB739-8A63-4EFD-9952-D2D970AA9E2D}">
    <text>2 late notice</text>
  </threadedComment>
  <threadedComment ref="Q14" dT="2024-04-17T09:55:52.19" personId="{7D057E7C-807C-40CA-B05A-38B77CE53DE0}" id="{FB5A9F97-4921-48C6-9E63-12E5925233AB}">
    <text>5 Late Notice</text>
  </threadedComment>
  <threadedComment ref="E15" dT="2023-08-08T17:05:59.78" personId="{002EB275-BC57-45F3-B0F2-7B6DCF1B8D52}" id="{68FF2300-0576-4978-990F-B45E3215285A}">
    <text>Includes Stratford 172</text>
  </threadedComment>
  <threadedComment ref="F15" dT="2023-08-08T17:07:12.96" personId="{002EB275-BC57-45F3-B0F2-7B6DCF1B8D52}" id="{30D76CE3-18FD-4860-9CE5-CF8C2552A816}">
    <text>Includes Stratford 258</text>
  </threadedComment>
  <threadedComment ref="G15" dT="2023-08-08T17:10:02.96" personId="{002EB275-BC57-45F3-B0F2-7B6DCF1B8D52}" id="{C816BE61-3A2C-464F-B127-19016A9A99AF}">
    <text>Includes Stratford 237</text>
  </threadedComment>
  <threadedComment ref="H15" dT="2023-08-09T10:30:52.31" personId="{002EB275-BC57-45F3-B0F2-7B6DCF1B8D52}" id="{F2B3D434-5C09-453F-A8B0-62CF61D70367}">
    <text>Includes Stratford 206</text>
  </threadedComment>
  <threadedComment ref="I15" dT="2023-09-07T19:05:46.97" personId="{002EB275-BC57-45F3-B0F2-7B6DCF1B8D52}" id="{085A7C86-A49D-47BC-ABFE-8C5C958BD35D}">
    <text>Includes Stratford 201</text>
  </threadedComment>
  <threadedComment ref="J15" dT="2023-10-03T12:15:51.78" personId="{002EB275-BC57-45F3-B0F2-7B6DCF1B8D52}" id="{382DC4E5-9A3A-40E6-9B8B-2EFA82D2967A}">
    <text>Includes Stratford 191</text>
  </threadedComment>
  <threadedComment ref="L15" dT="2023-11-29T10:20:11.30" personId="{7D057E7C-807C-40CA-B05A-38B77CE53DE0}" id="{80D382F2-2CB7-4674-9AAC-F202C85933A8}">
    <text>Includes 175 at Stratford</text>
  </threadedComment>
  <threadedComment ref="M15" dT="2023-12-14T07:44:32.88" personId="{7D057E7C-807C-40CA-B05A-38B77CE53DE0}" id="{63A0A191-C9A5-4106-971E-956F77A7C11B}">
    <text>Includes 132 delivered at Stratford</text>
  </threadedComment>
  <threadedComment ref="N15" dT="2024-01-25T15:44:58.16" personId="{7D057E7C-807C-40CA-B05A-38B77CE53DE0}" id="{5A684856-F9C0-42D3-ABCF-23309C657F41}">
    <text>Includes 124 for Stratford</text>
  </threadedComment>
  <threadedComment ref="E16" dT="2023-08-08T17:05:37.16" personId="{002EB275-BC57-45F3-B0F2-7B6DCF1B8D52}" id="{03D6C226-3FDF-4C77-8F0C-3915C8205789}">
    <text>Includes Stratford 155</text>
  </threadedComment>
  <threadedComment ref="F16" dT="2023-08-08T17:08:05.66" personId="{002EB275-BC57-45F3-B0F2-7B6DCF1B8D52}" id="{3C605178-66D9-48B6-94A3-48B8619C60CA}">
    <text>Includes Stratford 239</text>
  </threadedComment>
  <threadedComment ref="G16" dT="2023-08-08T17:10:19.21" personId="{002EB275-BC57-45F3-B0F2-7B6DCF1B8D52}" id="{BAFD1681-EBAF-4DDF-B239-F968599351B3}">
    <text>Includes Stratford 223</text>
  </threadedComment>
  <threadedComment ref="H16" dT="2023-08-09T10:31:34.99" personId="{002EB275-BC57-45F3-B0F2-7B6DCF1B8D52}" id="{C3425AE5-6D82-4CA6-9E75-26B969A78A81}">
    <text>Includes Stratford 158</text>
  </threadedComment>
  <threadedComment ref="I16" dT="2023-09-07T19:05:27.04" personId="{002EB275-BC57-45F3-B0F2-7B6DCF1B8D52}" id="{0131F4BC-1A88-4EE9-B754-38A2667106BD}">
    <text>Includes Stratford 186</text>
  </threadedComment>
  <threadedComment ref="J16" dT="2023-10-03T12:15:36.39" personId="{002EB275-BC57-45F3-B0F2-7B6DCF1B8D52}" id="{759675B4-FDDF-4ADF-B4F9-FD54131B93C5}">
    <text>Includes Stratford 178</text>
  </threadedComment>
  <threadedComment ref="P16" dT="2024-03-22T13:19:36.91" personId="{7D057E7C-807C-40CA-B05A-38B77CE53DE0}" id="{B15DFFC5-D163-4575-B401-632FFCCC650F}">
    <text>2764 Actual, and 78 Stratford</text>
  </threadedComment>
  <threadedComment ref="Q16" dT="2024-04-17T09:54:41.15" personId="{7D057E7C-807C-40CA-B05A-38B77CE53DE0}" id="{30FAB3FB-E9D7-4054-B0E1-2CA0559374B8}">
    <text>3112 Actual and 112 Stratford</text>
  </threadedComment>
  <threadedComment ref="E17" dT="2023-08-09T10:34:12.68" personId="{002EB275-BC57-45F3-B0F2-7B6DCF1B8D52}" id="{189DA3BB-67DC-490D-8BF5-F4CF7548DF0B}">
    <text>Actual figure 230 includes Stratford 17</text>
  </threadedComment>
  <threadedComment ref="F17" dT="2023-06-08T07:44:44.86" personId="{002EB275-BC57-45F3-B0F2-7B6DCF1B8D52}" id="{285E6440-4CA6-4F75-BC48-A8698FCDDCC4}">
    <text>Actual figure 248, includes Stratford 13</text>
  </threadedComment>
  <threadedComment ref="G17" dT="2023-07-04T04:18:27.20" personId="{002EB275-BC57-45F3-B0F2-7B6DCF1B8D52}" id="{72773A2C-75B6-4DF4-8F00-2F76DFE6C64C}">
    <text>Actual reported figure 283, includes Stratford 14</text>
  </threadedComment>
  <threadedComment ref="H17" dT="2023-08-09T10:37:09.69" personId="{002EB275-BC57-45F3-B0F2-7B6DCF1B8D52}" id="{28A91B12-2872-4C28-A65F-38858F9CCC39}">
    <text>Actual figure 410 includes Stratford 48</text>
  </threadedComment>
  <threadedComment ref="I17" dT="2023-09-07T18:59:53.06" personId="{002EB275-BC57-45F3-B0F2-7B6DCF1B8D52}" id="{FD3BCC8B-3DAF-4BC1-8345-05DD93347322}">
    <text xml:space="preserve">Actual figure 374 includes Stratford 15 </text>
  </threadedComment>
  <threadedComment ref="J17" dT="2023-10-03T12:15:17.20" personId="{002EB275-BC57-45F3-B0F2-7B6DCF1B8D52}" id="{A5A40BEA-D458-48BC-9902-9E5FFF906B89}">
    <text>Actual figure 401, includes Stratford 12</text>
  </threadedComment>
  <threadedComment ref="K17" dT="2023-10-24T10:50:38.27" personId="{7D057E7C-807C-40CA-B05A-38B77CE53DE0}" id="{B010045A-A756-47EB-89F8-A334686CF0A8}">
    <text>Actual figure 350,includes Stratford 12</text>
  </threadedComment>
  <threadedComment ref="L17" dT="2023-11-29T10:25:08.14" personId="{7D057E7C-807C-40CA-B05A-38B77CE53DE0}" id="{DF9D5C08-8799-4BF1-93AF-23B40CC6DFED}">
    <text>Actual reported figure 369, of which Stratford 10</text>
  </threadedComment>
  <threadedComment ref="M17" dT="2023-12-14T07:43:33.97" personId="{7D057E7C-807C-40CA-B05A-38B77CE53DE0}" id="{E76A6713-836C-45EA-838F-E67790E630ED}">
    <text>Actual reported figure 221 of which Stratford 4</text>
  </threadedComment>
  <threadedComment ref="E23" dT="2023-08-09T10:39:05.17" personId="{002EB275-BC57-45F3-B0F2-7B6DCF1B8D52}" id="{0DD9DE58-ABAC-4486-9CCF-CB8B782D04B1}">
    <text>Includes 22 late notices</text>
  </threadedComment>
  <threadedComment ref="F23" dT="2023-06-08T07:44:17.09" personId="{002EB275-BC57-45F3-B0F2-7B6DCF1B8D52}" id="{6DE1ACEC-2782-4AC6-A0E6-2EBFFE406800}">
    <text>Includes 29 late notices, 1 unsuitable equipment</text>
  </threadedComment>
  <threadedComment ref="G23" dT="2023-07-04T04:15:59.96" personId="{002EB275-BC57-45F3-B0F2-7B6DCF1B8D52}" id="{37A822CC-3DCF-4C27-AD6D-7814167FD4C6}">
    <text>Includes 21 late notices</text>
  </threadedComment>
  <threadedComment ref="H23" dT="2023-08-09T10:38:35.28" personId="{002EB275-BC57-45F3-B0F2-7B6DCF1B8D52}" id="{E4DB8803-EB01-4335-ABD5-279953855A80}">
    <text>Includes 31 late and 2 unsuitable equipment</text>
  </threadedComment>
  <threadedComment ref="I23" dT="2023-09-07T18:58:42.85" personId="{002EB275-BC57-45F3-B0F2-7B6DCF1B8D52}" id="{FD759C3D-E58A-4A3D-A561-A31086C29A7B}">
    <text>Includes 41 late notices</text>
  </threadedComment>
  <threadedComment ref="J23" dT="2023-10-03T12:13:48.56" personId="{002EB275-BC57-45F3-B0F2-7B6DCF1B8D52}" id="{118E3A7C-0331-4D43-8F14-067882401565}">
    <text>Late notice 63</text>
  </threadedComment>
  <threadedComment ref="K23" dT="2023-10-23T11:14:53.15" personId="{7D057E7C-807C-40CA-B05A-38B77CE53DE0}" id="{9EF464F1-B118-4956-9B11-78A173C457F2}">
    <text>Includes 41 late notice,2 unsuitable equipment and 187 other of which 8 Stratford.</text>
  </threadedComment>
  <threadedComment ref="L23" dT="2023-11-29T10:25:21.62" personId="{7D057E7C-807C-40CA-B05A-38B77CE53DE0}" id="{2023DE97-964B-4F46-BB22-9CDB53BA58F4}">
    <text>30 late notice, 1 unsuitable equipment</text>
  </threadedComment>
  <threadedComment ref="M23" dT="2023-12-14T07:43:56.40" personId="{7D057E7C-807C-40CA-B05A-38B77CE53DE0}" id="{B3FE3954-7400-4370-BF87-4B8BEB4AB901}">
    <text>Of which 5 late notice</text>
  </threadedComment>
  <threadedComment ref="O23" dT="2024-02-12T11:09:34.77" personId="{7D057E7C-807C-40CA-B05A-38B77CE53DE0}" id="{464B1D3B-6339-40C3-A3F1-83FAA5111CDC}">
    <text>5 late notice</text>
  </threadedComment>
  <threadedComment ref="P23" dT="2024-03-22T13:21:24.43" personId="{7D057E7C-807C-40CA-B05A-38B77CE53DE0}" id="{532129E9-4ABE-465C-BFB8-1B5167DBAD1A}">
    <text>Of which 11 notice, 2 no suitable equipment, 1 other category was noted at Stratford.</text>
  </threadedComment>
  <threadedComment ref="Q23" dT="2024-04-17T09:55:12.22" personId="{7D057E7C-807C-40CA-B05A-38B77CE53DE0}" id="{3107A89F-96D4-458B-85E7-F18EE07040CE}">
    <text>4 Late Notice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Tom.LevesonGower@orr.gov.uk" TargetMode="External"/><Relationship Id="rId7" Type="http://schemas.openxmlformats.org/officeDocument/2006/relationships/table" Target="../tables/table3.xml"/><Relationship Id="rId2" Type="http://schemas.openxmlformats.org/officeDocument/2006/relationships/hyperlink" Target="mailto:Rail.stats@orr.gov.uk" TargetMode="External"/><Relationship Id="rId1" Type="http://schemas.openxmlformats.org/officeDocument/2006/relationships/hyperlink" Target="mailto:Rail.stats@orr.gov.uk"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7"/>
  <sheetViews>
    <sheetView topLeftCell="A16" zoomScale="80" zoomScaleNormal="80" workbookViewId="0">
      <selection activeCell="D39" sqref="D39"/>
    </sheetView>
  </sheetViews>
  <sheetFormatPr defaultColWidth="8.6328125" defaultRowHeight="15.5" x14ac:dyDescent="0.35"/>
  <cols>
    <col min="1" max="1" width="11.54296875" style="2" customWidth="1"/>
    <col min="2" max="4" width="35.6328125" style="2" customWidth="1"/>
    <col min="5" max="5" width="18.54296875" style="2" customWidth="1"/>
    <col min="6" max="6" width="14.54296875" style="2" customWidth="1"/>
    <col min="7" max="7" width="8.6328125" style="2" customWidth="1"/>
    <col min="8" max="8" width="10.36328125" style="2" bestFit="1" customWidth="1"/>
    <col min="9" max="9" width="8.6328125" style="2" customWidth="1"/>
    <col min="10" max="16384" width="8.6328125" style="2"/>
  </cols>
  <sheetData>
    <row r="1" spans="1:13" x14ac:dyDescent="0.35">
      <c r="A1" s="1" t="s">
        <v>560</v>
      </c>
    </row>
    <row r="2" spans="1:13" s="4" customFormat="1" x14ac:dyDescent="0.35">
      <c r="A2" s="3" t="s">
        <v>0</v>
      </c>
    </row>
    <row r="4" spans="1:13" x14ac:dyDescent="0.35">
      <c r="A4" s="5" t="s">
        <v>1</v>
      </c>
    </row>
    <row r="5" spans="1:13" x14ac:dyDescent="0.35">
      <c r="A5" s="6" t="s">
        <v>2</v>
      </c>
      <c r="B5" s="6" t="s">
        <v>3</v>
      </c>
    </row>
    <row r="6" spans="1:13" x14ac:dyDescent="0.35">
      <c r="A6" s="11" t="s">
        <v>551</v>
      </c>
      <c r="B6" s="7" t="s">
        <v>550</v>
      </c>
    </row>
    <row r="7" spans="1:13" x14ac:dyDescent="0.35">
      <c r="A7" s="2" t="s">
        <v>4</v>
      </c>
      <c r="B7" s="7" t="s">
        <v>5</v>
      </c>
      <c r="D7" s="8"/>
      <c r="E7" s="8"/>
      <c r="F7" s="8"/>
      <c r="G7" s="8"/>
      <c r="H7" s="8"/>
    </row>
    <row r="8" spans="1:13" x14ac:dyDescent="0.35">
      <c r="A8" s="2" t="s">
        <v>6</v>
      </c>
      <c r="B8" s="7" t="s">
        <v>7</v>
      </c>
      <c r="D8" s="8"/>
      <c r="E8" s="9"/>
      <c r="F8" s="8"/>
      <c r="G8" s="8"/>
      <c r="H8" s="8"/>
    </row>
    <row r="9" spans="1:13" x14ac:dyDescent="0.35">
      <c r="A9" s="2" t="s">
        <v>8</v>
      </c>
      <c r="B9" s="7" t="s">
        <v>545</v>
      </c>
      <c r="D9" s="8"/>
      <c r="E9" s="8"/>
      <c r="F9" s="8"/>
      <c r="G9" s="8"/>
      <c r="H9" s="8"/>
    </row>
    <row r="10" spans="1:13" x14ac:dyDescent="0.35">
      <c r="A10" s="2" t="s">
        <v>9</v>
      </c>
      <c r="B10" s="7" t="s">
        <v>10</v>
      </c>
      <c r="D10" s="8"/>
      <c r="E10" s="8"/>
      <c r="F10" s="8"/>
      <c r="G10" s="8"/>
      <c r="H10" s="8"/>
    </row>
    <row r="11" spans="1:13" customFormat="1" x14ac:dyDescent="0.35">
      <c r="A11" s="2" t="s">
        <v>11</v>
      </c>
      <c r="B11" s="7" t="s">
        <v>12</v>
      </c>
      <c r="C11" s="2"/>
      <c r="D11" s="8"/>
      <c r="E11" s="8"/>
      <c r="F11" s="8"/>
      <c r="G11" s="8"/>
      <c r="H11" s="8"/>
      <c r="I11" s="2"/>
      <c r="J11" s="2"/>
      <c r="K11" s="2"/>
      <c r="L11" s="2"/>
      <c r="M11" s="2"/>
    </row>
    <row r="12" spans="1:13" customFormat="1" x14ac:dyDescent="0.35">
      <c r="A12" s="2" t="s">
        <v>13</v>
      </c>
      <c r="B12" s="7" t="s">
        <v>14</v>
      </c>
      <c r="C12" s="2"/>
      <c r="D12" s="2"/>
      <c r="E12" s="2"/>
      <c r="F12" s="2"/>
      <c r="G12" s="2"/>
      <c r="H12" s="2"/>
      <c r="I12" s="2"/>
      <c r="J12" s="2"/>
      <c r="K12" s="2"/>
      <c r="L12" s="2"/>
      <c r="M12" s="2"/>
    </row>
    <row r="13" spans="1:13" customFormat="1" x14ac:dyDescent="0.35">
      <c r="A13" s="2" t="s">
        <v>15</v>
      </c>
      <c r="B13" s="7" t="s">
        <v>16</v>
      </c>
      <c r="C13" s="2"/>
      <c r="D13" s="2"/>
      <c r="E13" s="2"/>
      <c r="F13" s="2"/>
      <c r="G13" s="2"/>
      <c r="H13" s="2"/>
      <c r="I13" s="2"/>
      <c r="J13" s="2"/>
      <c r="K13" s="2"/>
      <c r="L13" s="2"/>
      <c r="M13" s="2"/>
    </row>
    <row r="14" spans="1:13" customFormat="1" x14ac:dyDescent="0.35">
      <c r="A14" s="2"/>
      <c r="B14" s="2"/>
      <c r="C14" s="2"/>
      <c r="D14" s="2"/>
      <c r="E14" s="10"/>
      <c r="F14" s="2"/>
      <c r="G14" s="2"/>
      <c r="H14" s="2"/>
      <c r="I14" s="2"/>
      <c r="J14" s="2"/>
      <c r="K14" s="2"/>
      <c r="L14" s="2"/>
      <c r="M14" s="2"/>
    </row>
    <row r="15" spans="1:13" customFormat="1" x14ac:dyDescent="0.35">
      <c r="A15" s="216" t="s">
        <v>17</v>
      </c>
      <c r="B15" s="39"/>
      <c r="C15" s="2"/>
      <c r="D15" s="2"/>
      <c r="E15" s="10"/>
      <c r="F15" s="2"/>
      <c r="G15" s="2"/>
      <c r="H15" s="2"/>
      <c r="I15" s="2"/>
      <c r="J15" s="2"/>
      <c r="K15" s="2"/>
      <c r="L15" s="2"/>
      <c r="M15" s="2"/>
    </row>
    <row r="16" spans="1:13" customFormat="1" x14ac:dyDescent="0.35">
      <c r="A16" s="6" t="s">
        <v>2</v>
      </c>
      <c r="B16" s="6" t="s">
        <v>18</v>
      </c>
      <c r="C16" s="217" t="s">
        <v>20</v>
      </c>
      <c r="D16" s="217" t="s">
        <v>21</v>
      </c>
      <c r="E16" s="2"/>
      <c r="F16" s="2"/>
      <c r="G16" s="2"/>
      <c r="H16" s="2"/>
      <c r="I16" s="2"/>
      <c r="J16" s="2"/>
      <c r="K16" s="2"/>
      <c r="L16" s="2"/>
      <c r="M16" s="2"/>
    </row>
    <row r="17" spans="1:13" customFormat="1" x14ac:dyDescent="0.35">
      <c r="A17" s="2" t="s">
        <v>4</v>
      </c>
      <c r="B17" s="11" t="s">
        <v>19</v>
      </c>
      <c r="C17" s="217"/>
      <c r="D17" s="217"/>
      <c r="E17" s="2"/>
      <c r="F17" s="2"/>
      <c r="G17" s="2"/>
      <c r="H17" s="2"/>
      <c r="I17" s="2"/>
      <c r="J17" s="2"/>
      <c r="K17" s="2"/>
      <c r="L17" s="2"/>
      <c r="M17" s="2"/>
    </row>
    <row r="18" spans="1:13" customFormat="1" x14ac:dyDescent="0.35">
      <c r="A18" s="2" t="s">
        <v>6</v>
      </c>
      <c r="B18" s="11" t="s">
        <v>19</v>
      </c>
      <c r="C18" s="217"/>
      <c r="D18" s="217"/>
      <c r="E18" s="2"/>
      <c r="F18" s="2"/>
      <c r="G18" s="2"/>
      <c r="H18" s="2"/>
      <c r="I18" s="2"/>
      <c r="J18" s="2"/>
      <c r="K18" s="2"/>
      <c r="L18" s="2"/>
      <c r="M18" s="2"/>
    </row>
    <row r="19" spans="1:13" customFormat="1" x14ac:dyDescent="0.35">
      <c r="A19" s="2" t="s">
        <v>8</v>
      </c>
      <c r="B19" s="11" t="s">
        <v>22</v>
      </c>
      <c r="C19" s="2"/>
      <c r="D19" s="2"/>
      <c r="E19" s="2"/>
      <c r="F19" s="2"/>
      <c r="G19" s="2"/>
      <c r="H19" s="2"/>
      <c r="I19" s="2"/>
      <c r="J19" s="2"/>
      <c r="K19" s="2"/>
      <c r="L19" s="2"/>
      <c r="M19" s="2"/>
    </row>
    <row r="20" spans="1:13" customFormat="1" x14ac:dyDescent="0.35">
      <c r="A20" s="2" t="s">
        <v>9</v>
      </c>
      <c r="B20" s="11" t="s">
        <v>19</v>
      </c>
      <c r="C20" s="2"/>
      <c r="D20" s="2"/>
      <c r="E20" s="2"/>
      <c r="F20" s="2"/>
      <c r="G20" s="2"/>
      <c r="H20" s="2"/>
      <c r="I20" s="2"/>
      <c r="J20" s="2"/>
      <c r="K20" s="2"/>
      <c r="L20" s="2"/>
      <c r="M20" s="2"/>
    </row>
    <row r="21" spans="1:13" customFormat="1" x14ac:dyDescent="0.35">
      <c r="A21" s="2" t="s">
        <v>11</v>
      </c>
      <c r="B21" s="11" t="s">
        <v>19</v>
      </c>
      <c r="C21" s="2"/>
      <c r="D21" s="2"/>
      <c r="E21" s="2"/>
      <c r="F21" s="2"/>
      <c r="G21" s="2"/>
      <c r="H21" s="2"/>
      <c r="I21" s="2"/>
      <c r="J21" s="2"/>
      <c r="K21" s="2"/>
      <c r="L21" s="2"/>
      <c r="M21" s="2"/>
    </row>
    <row r="22" spans="1:13" customFormat="1" x14ac:dyDescent="0.35">
      <c r="A22" s="2" t="s">
        <v>13</v>
      </c>
      <c r="B22" s="11" t="s">
        <v>22</v>
      </c>
      <c r="C22" s="2"/>
      <c r="D22" s="2"/>
      <c r="E22" s="2"/>
      <c r="F22" s="2"/>
      <c r="G22" s="2"/>
      <c r="H22" s="2"/>
      <c r="I22" s="2"/>
      <c r="J22" s="2"/>
      <c r="K22" s="2"/>
      <c r="L22" s="2"/>
      <c r="M22" s="2"/>
    </row>
    <row r="23" spans="1:13" customFormat="1" x14ac:dyDescent="0.35">
      <c r="A23" s="2" t="s">
        <v>15</v>
      </c>
      <c r="B23" s="11" t="s">
        <v>22</v>
      </c>
      <c r="C23" s="2"/>
      <c r="D23" s="2"/>
      <c r="E23" s="2"/>
      <c r="F23" s="2"/>
      <c r="G23" s="2"/>
      <c r="H23" s="2"/>
      <c r="I23" s="2"/>
      <c r="J23" s="2"/>
      <c r="K23" s="2"/>
      <c r="L23" s="2"/>
      <c r="M23" s="2"/>
    </row>
    <row r="24" spans="1:13" customFormat="1" x14ac:dyDescent="0.35">
      <c r="A24" s="2"/>
      <c r="B24" s="2"/>
      <c r="C24" s="2"/>
      <c r="D24" s="2"/>
      <c r="E24" s="2"/>
      <c r="F24" s="2"/>
      <c r="G24" s="2"/>
      <c r="H24" s="2"/>
      <c r="I24" s="2"/>
      <c r="J24" s="2"/>
      <c r="K24" s="2"/>
      <c r="L24" s="2"/>
      <c r="M24" s="2"/>
    </row>
    <row r="25" spans="1:13" customFormat="1" x14ac:dyDescent="0.35">
      <c r="A25" s="5" t="s">
        <v>23</v>
      </c>
      <c r="B25" s="2"/>
      <c r="C25" s="2"/>
      <c r="D25" s="2"/>
      <c r="E25" s="2"/>
      <c r="F25" s="2"/>
      <c r="G25" s="2"/>
      <c r="H25" s="2"/>
      <c r="I25" s="2"/>
      <c r="J25" s="2"/>
      <c r="K25" s="2"/>
      <c r="L25" s="2"/>
      <c r="M25" s="2"/>
    </row>
    <row r="26" spans="1:13" customFormat="1" x14ac:dyDescent="0.35">
      <c r="A26" s="14" t="s">
        <v>24</v>
      </c>
      <c r="B26" s="2"/>
      <c r="C26" s="2"/>
      <c r="D26" s="2"/>
      <c r="E26" s="2"/>
      <c r="F26" s="2"/>
      <c r="G26" s="2"/>
      <c r="H26" s="2"/>
      <c r="I26" s="2"/>
      <c r="J26" s="2"/>
      <c r="K26" s="2"/>
      <c r="L26" s="2"/>
      <c r="M26" s="12"/>
    </row>
    <row r="27" spans="1:13" customFormat="1" x14ac:dyDescent="0.35">
      <c r="A27" s="15"/>
      <c r="B27" s="2"/>
      <c r="C27" s="2"/>
      <c r="D27" s="2"/>
      <c r="E27" s="2"/>
      <c r="F27" s="2"/>
      <c r="G27" s="2"/>
      <c r="H27" s="2"/>
      <c r="I27" s="13"/>
      <c r="J27" s="2"/>
      <c r="K27" s="2"/>
      <c r="L27" s="2"/>
      <c r="M27" s="2"/>
    </row>
    <row r="28" spans="1:13" customFormat="1" x14ac:dyDescent="0.35">
      <c r="A28" s="16" t="s">
        <v>25</v>
      </c>
      <c r="B28" s="16" t="s">
        <v>26</v>
      </c>
      <c r="C28" s="16" t="s">
        <v>27</v>
      </c>
      <c r="D28" s="16" t="s">
        <v>28</v>
      </c>
      <c r="E28" s="2"/>
      <c r="F28" s="2"/>
      <c r="G28" s="2"/>
      <c r="H28" s="2"/>
      <c r="I28" s="13"/>
      <c r="J28" s="2"/>
      <c r="K28" s="2"/>
      <c r="L28" s="2"/>
      <c r="M28" s="2"/>
    </row>
    <row r="29" spans="1:13" x14ac:dyDescent="0.35">
      <c r="A29" s="17">
        <v>1</v>
      </c>
      <c r="B29" s="18">
        <v>45017</v>
      </c>
      <c r="C29" s="19">
        <v>45045</v>
      </c>
      <c r="D29" s="19">
        <v>45065</v>
      </c>
    </row>
    <row r="30" spans="1:13" customFormat="1" x14ac:dyDescent="0.35">
      <c r="A30" s="17">
        <v>2</v>
      </c>
      <c r="B30" s="18">
        <v>45046</v>
      </c>
      <c r="C30" s="19">
        <v>45073</v>
      </c>
      <c r="D30" s="19">
        <v>45093</v>
      </c>
      <c r="E30" s="2"/>
      <c r="F30" s="2"/>
      <c r="G30" s="2"/>
      <c r="H30" s="2"/>
      <c r="I30" s="2"/>
      <c r="J30" s="2"/>
      <c r="K30" s="2"/>
      <c r="L30" s="2"/>
      <c r="M30" s="2"/>
    </row>
    <row r="31" spans="1:13" customFormat="1" x14ac:dyDescent="0.35">
      <c r="A31" s="17">
        <v>3</v>
      </c>
      <c r="B31" s="18">
        <v>45074</v>
      </c>
      <c r="C31" s="19">
        <v>45101</v>
      </c>
      <c r="D31" s="19">
        <v>45121</v>
      </c>
      <c r="E31" s="2"/>
      <c r="F31" s="2"/>
      <c r="G31" s="2"/>
      <c r="H31" s="2"/>
      <c r="I31" s="2"/>
      <c r="J31" s="2"/>
      <c r="K31" s="2"/>
      <c r="L31" s="2"/>
      <c r="M31" s="2"/>
    </row>
    <row r="32" spans="1:13" customFormat="1" x14ac:dyDescent="0.35">
      <c r="A32" s="17">
        <v>4</v>
      </c>
      <c r="B32" s="18">
        <v>45102</v>
      </c>
      <c r="C32" s="19">
        <v>45129</v>
      </c>
      <c r="D32" s="19">
        <v>45149</v>
      </c>
      <c r="E32" s="2"/>
      <c r="F32" s="2"/>
      <c r="G32" s="2"/>
      <c r="H32" s="2"/>
      <c r="I32" s="2"/>
      <c r="J32" s="2"/>
      <c r="K32" s="2"/>
      <c r="L32" s="2"/>
      <c r="M32" s="2"/>
    </row>
    <row r="33" spans="1:13" customFormat="1" x14ac:dyDescent="0.35">
      <c r="A33" s="17">
        <v>5</v>
      </c>
      <c r="B33" s="18">
        <v>45130</v>
      </c>
      <c r="C33" s="19">
        <v>45157</v>
      </c>
      <c r="D33" s="19">
        <v>45177</v>
      </c>
      <c r="E33" s="2"/>
      <c r="F33" s="2"/>
      <c r="G33" s="2"/>
      <c r="H33" s="2"/>
      <c r="I33" s="2"/>
      <c r="J33" s="2"/>
      <c r="K33" s="2"/>
      <c r="L33" s="2"/>
      <c r="M33" s="2"/>
    </row>
    <row r="34" spans="1:13" customFormat="1" x14ac:dyDescent="0.35">
      <c r="A34" s="17">
        <v>6</v>
      </c>
      <c r="B34" s="18">
        <v>45158</v>
      </c>
      <c r="C34" s="19">
        <v>45185</v>
      </c>
      <c r="D34" s="19">
        <v>45205</v>
      </c>
      <c r="E34" s="2"/>
      <c r="F34" s="2"/>
      <c r="G34" s="2"/>
      <c r="H34" s="2"/>
      <c r="I34" s="2"/>
      <c r="J34" s="2"/>
      <c r="K34" s="2"/>
      <c r="L34" s="2"/>
      <c r="M34" s="2"/>
    </row>
    <row r="35" spans="1:13" customFormat="1" x14ac:dyDescent="0.35">
      <c r="A35" s="17">
        <v>7</v>
      </c>
      <c r="B35" s="18">
        <v>45186</v>
      </c>
      <c r="C35" s="19">
        <v>45213</v>
      </c>
      <c r="D35" s="19">
        <v>45233</v>
      </c>
      <c r="E35" s="2"/>
      <c r="F35" s="2"/>
      <c r="G35" s="2"/>
      <c r="H35" s="2"/>
      <c r="I35" s="2"/>
      <c r="J35" s="2"/>
      <c r="K35" s="2"/>
      <c r="L35" s="2"/>
      <c r="M35" s="2"/>
    </row>
    <row r="36" spans="1:13" customFormat="1" x14ac:dyDescent="0.35">
      <c r="A36" s="17">
        <v>8</v>
      </c>
      <c r="B36" s="18">
        <v>45214</v>
      </c>
      <c r="C36" s="19">
        <v>45241</v>
      </c>
      <c r="D36" s="19">
        <v>45261</v>
      </c>
      <c r="E36" s="2"/>
      <c r="F36" s="2"/>
      <c r="G36" s="2"/>
      <c r="H36" s="2"/>
      <c r="I36" s="2"/>
      <c r="J36" s="2"/>
      <c r="K36" s="2"/>
      <c r="L36" s="2"/>
      <c r="M36" s="2"/>
    </row>
    <row r="37" spans="1:13" customFormat="1" x14ac:dyDescent="0.35">
      <c r="A37" s="17">
        <v>9</v>
      </c>
      <c r="B37" s="18">
        <v>45242</v>
      </c>
      <c r="C37" s="19">
        <v>45269</v>
      </c>
      <c r="D37" s="19">
        <v>45289</v>
      </c>
      <c r="E37" s="2"/>
      <c r="F37" s="2"/>
      <c r="G37" s="2"/>
      <c r="H37" s="2"/>
      <c r="I37" s="2"/>
      <c r="J37" s="2"/>
      <c r="K37" s="2"/>
      <c r="L37" s="2"/>
      <c r="M37" s="2"/>
    </row>
    <row r="38" spans="1:13" customFormat="1" x14ac:dyDescent="0.35">
      <c r="A38" s="17">
        <v>10</v>
      </c>
      <c r="B38" s="18">
        <v>45270</v>
      </c>
      <c r="C38" s="19">
        <v>45297</v>
      </c>
      <c r="D38" s="19">
        <v>45317</v>
      </c>
      <c r="E38" s="2"/>
      <c r="F38" s="2"/>
      <c r="G38" s="2"/>
      <c r="H38" s="2"/>
      <c r="I38" s="2"/>
      <c r="J38" s="2"/>
      <c r="K38" s="2"/>
      <c r="L38" s="2"/>
      <c r="M38" s="2"/>
    </row>
    <row r="39" spans="1:13" customFormat="1" x14ac:dyDescent="0.35">
      <c r="A39" s="17">
        <v>11</v>
      </c>
      <c r="B39" s="18">
        <v>45298</v>
      </c>
      <c r="C39" s="19">
        <v>45325</v>
      </c>
      <c r="D39" s="19">
        <v>45345</v>
      </c>
      <c r="E39" s="2"/>
      <c r="F39" s="2"/>
      <c r="G39" s="2"/>
      <c r="H39" s="2"/>
      <c r="I39" s="2"/>
      <c r="J39" s="2"/>
      <c r="K39" s="2"/>
      <c r="L39" s="2"/>
      <c r="M39" s="2"/>
    </row>
    <row r="40" spans="1:13" customFormat="1" x14ac:dyDescent="0.35">
      <c r="A40" s="17">
        <v>12</v>
      </c>
      <c r="B40" s="18">
        <v>45326</v>
      </c>
      <c r="C40" s="19">
        <v>45353</v>
      </c>
      <c r="D40" s="19">
        <v>45373</v>
      </c>
      <c r="E40" s="2"/>
      <c r="F40" s="2"/>
      <c r="G40" s="2"/>
      <c r="H40" s="2"/>
      <c r="I40" s="2"/>
      <c r="J40" s="2"/>
      <c r="K40" s="2"/>
      <c r="L40" s="2"/>
      <c r="M40" s="2"/>
    </row>
    <row r="41" spans="1:13" customFormat="1" x14ac:dyDescent="0.35">
      <c r="A41" s="17">
        <v>13</v>
      </c>
      <c r="B41" s="18">
        <v>45354</v>
      </c>
      <c r="C41" s="19">
        <v>45382</v>
      </c>
      <c r="D41" s="19">
        <v>45401</v>
      </c>
      <c r="E41" s="2"/>
      <c r="F41" s="2"/>
      <c r="G41" s="2"/>
      <c r="H41" s="2"/>
      <c r="I41" s="2"/>
      <c r="J41" s="2"/>
      <c r="K41" s="2"/>
      <c r="L41" s="2"/>
      <c r="M41" s="2"/>
    </row>
    <row r="42" spans="1:13" customFormat="1" x14ac:dyDescent="0.35">
      <c r="A42" s="2"/>
      <c r="B42" s="20"/>
      <c r="C42" s="20"/>
      <c r="D42" s="20"/>
      <c r="E42" s="2"/>
      <c r="F42" s="2"/>
      <c r="G42" s="2"/>
      <c r="H42" s="2"/>
      <c r="I42" s="2"/>
      <c r="J42" s="2"/>
      <c r="K42" s="2"/>
      <c r="L42" s="2"/>
      <c r="M42" s="2"/>
    </row>
    <row r="43" spans="1:13" customFormat="1" x14ac:dyDescent="0.35">
      <c r="A43" s="5" t="s">
        <v>29</v>
      </c>
      <c r="B43" s="2"/>
      <c r="C43" s="2"/>
      <c r="D43" s="2"/>
      <c r="E43" s="2"/>
      <c r="F43" s="2"/>
      <c r="G43" s="2"/>
      <c r="H43" s="2"/>
      <c r="I43" s="2"/>
      <c r="J43" s="2"/>
      <c r="K43" s="2"/>
      <c r="L43" s="2"/>
      <c r="M43" s="2"/>
    </row>
    <row r="44" spans="1:13" customFormat="1" x14ac:dyDescent="0.35">
      <c r="A44" s="2" t="s">
        <v>562</v>
      </c>
      <c r="B44" s="2"/>
      <c r="C44" s="2"/>
      <c r="D44" s="2"/>
      <c r="E44" s="2"/>
      <c r="F44" s="2"/>
      <c r="G44" s="2"/>
      <c r="H44" s="2"/>
      <c r="I44" s="2"/>
      <c r="J44" s="2"/>
      <c r="K44" s="2"/>
      <c r="L44" s="2"/>
      <c r="M44" s="2"/>
    </row>
    <row r="45" spans="1:13" customFormat="1" x14ac:dyDescent="0.35">
      <c r="A45" s="112" t="s">
        <v>561</v>
      </c>
      <c r="E45" s="2"/>
      <c r="F45" s="2"/>
      <c r="G45" s="2"/>
      <c r="H45" s="2"/>
      <c r="I45" s="2"/>
      <c r="J45" s="2"/>
      <c r="K45" s="2"/>
      <c r="L45" s="2"/>
      <c r="M45" s="2"/>
    </row>
    <row r="46" spans="1:13" customFormat="1" x14ac:dyDescent="0.35">
      <c r="A46" s="23" t="s">
        <v>30</v>
      </c>
      <c r="B46" s="24"/>
      <c r="C46" s="24"/>
      <c r="D46" s="24"/>
      <c r="E46" s="2"/>
      <c r="F46" s="2"/>
      <c r="G46" s="2"/>
      <c r="H46" s="2"/>
      <c r="I46" s="2"/>
      <c r="J46" s="2"/>
      <c r="K46" s="2"/>
      <c r="L46" s="2"/>
      <c r="M46" s="2"/>
    </row>
    <row r="47" spans="1:13" customFormat="1" x14ac:dyDescent="0.35">
      <c r="A47" s="2"/>
      <c r="B47" s="2"/>
      <c r="C47" s="2"/>
      <c r="D47" s="2"/>
      <c r="E47" s="2"/>
      <c r="F47" s="2"/>
      <c r="G47" s="2"/>
      <c r="H47" s="2"/>
      <c r="I47" s="2"/>
      <c r="J47" s="2"/>
      <c r="K47" s="2"/>
      <c r="L47" s="2"/>
      <c r="M47" s="2"/>
    </row>
    <row r="48" spans="1:13" customFormat="1" x14ac:dyDescent="0.35">
      <c r="A48" s="5" t="s">
        <v>31</v>
      </c>
      <c r="B48" s="2"/>
      <c r="C48" s="2"/>
      <c r="D48" s="2"/>
      <c r="E48" s="2"/>
      <c r="F48" s="2"/>
      <c r="G48" s="2"/>
      <c r="H48" s="2"/>
      <c r="I48" s="2"/>
      <c r="J48" s="21"/>
      <c r="K48" s="2"/>
      <c r="L48" s="2"/>
      <c r="M48" s="2"/>
    </row>
    <row r="49" spans="1:13" customFormat="1" x14ac:dyDescent="0.35">
      <c r="A49" s="23" t="s">
        <v>563</v>
      </c>
      <c r="B49" s="2"/>
      <c r="C49" s="2"/>
      <c r="D49" s="2"/>
      <c r="E49" s="2"/>
      <c r="F49" s="2"/>
      <c r="G49" s="2"/>
      <c r="H49" s="2"/>
      <c r="I49" s="2"/>
      <c r="J49" s="2"/>
      <c r="K49" s="2"/>
      <c r="L49" s="2"/>
      <c r="M49" s="2"/>
    </row>
    <row r="50" spans="1:13" customFormat="1" x14ac:dyDescent="0.35">
      <c r="A50" s="2"/>
      <c r="B50" s="2"/>
      <c r="C50" s="2"/>
      <c r="D50" s="2"/>
      <c r="E50" s="2"/>
      <c r="F50" s="2"/>
      <c r="G50" s="2"/>
      <c r="H50" s="2"/>
      <c r="I50" s="2"/>
      <c r="J50" s="2"/>
      <c r="K50" s="2"/>
      <c r="L50" s="2"/>
      <c r="M50" s="2"/>
    </row>
    <row r="51" spans="1:13" customFormat="1" ht="15" customHeight="1" x14ac:dyDescent="0.35">
      <c r="A51" s="5" t="s">
        <v>32</v>
      </c>
      <c r="B51" s="2"/>
      <c r="C51" s="2"/>
      <c r="D51" s="2"/>
      <c r="E51" s="24"/>
      <c r="F51" s="24"/>
      <c r="G51" s="2"/>
      <c r="H51" s="2"/>
      <c r="I51" s="2"/>
      <c r="J51" s="2"/>
      <c r="K51" s="2"/>
      <c r="L51" s="2"/>
      <c r="M51" s="2"/>
    </row>
    <row r="52" spans="1:13" customFormat="1" ht="15" customHeight="1" x14ac:dyDescent="0.35">
      <c r="A52" s="2" t="s">
        <v>564</v>
      </c>
      <c r="B52" s="21"/>
      <c r="C52" s="21"/>
      <c r="D52" s="21"/>
      <c r="E52" s="2"/>
      <c r="F52" s="2"/>
      <c r="G52" s="2"/>
      <c r="H52" s="2"/>
      <c r="I52" s="2"/>
      <c r="J52" s="2"/>
      <c r="K52" s="2"/>
      <c r="L52" s="2"/>
      <c r="M52" s="2"/>
    </row>
    <row r="53" spans="1:13" customFormat="1" x14ac:dyDescent="0.35">
      <c r="A53" s="112" t="s">
        <v>561</v>
      </c>
      <c r="B53" s="21"/>
      <c r="C53" s="21"/>
      <c r="D53" s="2"/>
      <c r="E53" s="2"/>
      <c r="F53" s="2"/>
      <c r="G53" s="2"/>
      <c r="H53" s="2"/>
      <c r="I53" s="2"/>
      <c r="J53" s="2"/>
      <c r="K53" s="2"/>
      <c r="L53" s="2"/>
      <c r="M53" s="2"/>
    </row>
    <row r="54" spans="1:13" customFormat="1" x14ac:dyDescent="0.35">
      <c r="A54" s="2"/>
      <c r="B54" s="2"/>
      <c r="C54" s="2"/>
      <c r="D54" s="2"/>
      <c r="E54" s="2"/>
      <c r="F54" s="2"/>
      <c r="G54" s="2"/>
      <c r="H54" s="2"/>
      <c r="I54" s="2"/>
      <c r="J54" s="2"/>
      <c r="K54" s="2"/>
      <c r="L54" s="2"/>
      <c r="M54" s="2"/>
    </row>
    <row r="55" spans="1:13" x14ac:dyDescent="0.35">
      <c r="A55" s="5" t="s">
        <v>33</v>
      </c>
      <c r="B55" s="25"/>
      <c r="C55" s="25"/>
      <c r="D55" s="25"/>
    </row>
    <row r="56" spans="1:13" customFormat="1" x14ac:dyDescent="0.35">
      <c r="A56" s="2" t="s">
        <v>34</v>
      </c>
      <c r="B56" s="2"/>
      <c r="C56" s="2"/>
      <c r="D56" s="2"/>
      <c r="E56" s="2"/>
      <c r="F56" s="2"/>
      <c r="G56" s="2"/>
      <c r="H56" s="2"/>
      <c r="I56" s="2"/>
      <c r="J56" s="2"/>
      <c r="K56" s="2"/>
      <c r="L56" s="2"/>
      <c r="M56" s="2"/>
    </row>
    <row r="57" spans="1:13" customFormat="1" x14ac:dyDescent="0.35">
      <c r="A57" s="28" t="s">
        <v>35</v>
      </c>
      <c r="B57" s="2"/>
      <c r="C57" s="2"/>
      <c r="D57" s="2"/>
      <c r="E57" s="21"/>
      <c r="F57" s="21"/>
      <c r="G57" s="21"/>
      <c r="H57" s="21"/>
      <c r="I57" s="2"/>
      <c r="J57" s="2"/>
      <c r="K57" s="2"/>
      <c r="L57" s="2"/>
      <c r="M57" s="2"/>
    </row>
    <row r="58" spans="1:13" customFormat="1" x14ac:dyDescent="0.35">
      <c r="A58" s="2"/>
      <c r="B58" s="2"/>
      <c r="C58" s="2"/>
      <c r="D58" s="2"/>
      <c r="E58" s="21"/>
      <c r="F58" s="21"/>
      <c r="G58" s="21"/>
      <c r="H58" s="21"/>
      <c r="I58" s="2"/>
      <c r="J58" s="2"/>
      <c r="K58" s="2"/>
      <c r="L58" s="2"/>
      <c r="M58" s="2"/>
    </row>
    <row r="59" spans="1:13" x14ac:dyDescent="0.35">
      <c r="A59" s="5" t="s">
        <v>36</v>
      </c>
    </row>
    <row r="60" spans="1:13" customFormat="1" x14ac:dyDescent="0.35">
      <c r="A60" s="29" t="s">
        <v>37</v>
      </c>
      <c r="B60" s="2"/>
      <c r="C60" s="2"/>
      <c r="D60" s="2"/>
      <c r="E60" s="26"/>
      <c r="F60" s="26"/>
      <c r="G60" s="2"/>
      <c r="H60" s="2"/>
      <c r="I60" s="2"/>
      <c r="J60" s="2"/>
      <c r="K60" s="2"/>
      <c r="L60" s="2"/>
      <c r="M60" s="2"/>
    </row>
    <row r="61" spans="1:13" customFormat="1" x14ac:dyDescent="0.35">
      <c r="A61" s="29" t="s">
        <v>38</v>
      </c>
      <c r="B61" s="2"/>
      <c r="C61" s="22"/>
      <c r="D61" s="2"/>
      <c r="E61" s="2"/>
      <c r="F61" s="2"/>
      <c r="G61" s="2"/>
      <c r="H61" s="27"/>
      <c r="I61" s="2"/>
      <c r="J61" s="2"/>
      <c r="K61" s="2"/>
      <c r="L61" s="2"/>
      <c r="M61" s="2"/>
    </row>
    <row r="62" spans="1:13" customFormat="1" x14ac:dyDescent="0.35">
      <c r="A62" s="28" t="s">
        <v>39</v>
      </c>
      <c r="B62" s="2"/>
      <c r="C62" s="2"/>
      <c r="D62" s="2"/>
      <c r="E62" s="2"/>
      <c r="F62" s="2"/>
      <c r="G62" s="2"/>
      <c r="H62" s="27"/>
      <c r="I62" s="2"/>
      <c r="J62" s="2"/>
      <c r="K62" s="2"/>
      <c r="L62" s="2"/>
      <c r="M62" s="2"/>
    </row>
    <row r="63" spans="1:13" customFormat="1" x14ac:dyDescent="0.35">
      <c r="A63" s="22" t="s">
        <v>40</v>
      </c>
      <c r="B63" s="2"/>
      <c r="C63" s="2"/>
      <c r="D63" s="2"/>
      <c r="E63" s="2"/>
      <c r="F63" s="4"/>
      <c r="G63" s="2"/>
      <c r="H63" s="4"/>
      <c r="I63" s="2"/>
      <c r="J63" s="2"/>
      <c r="K63" s="2"/>
      <c r="L63" s="2"/>
      <c r="M63" s="2"/>
    </row>
    <row r="64" spans="1:13" customFormat="1" x14ac:dyDescent="0.35">
      <c r="A64" s="2"/>
      <c r="B64" s="2"/>
      <c r="C64" s="2"/>
      <c r="D64" s="2"/>
      <c r="E64" s="2"/>
      <c r="F64" s="2"/>
      <c r="G64" s="2"/>
      <c r="H64" s="27"/>
      <c r="I64" s="2"/>
      <c r="J64" s="2"/>
      <c r="K64" s="2"/>
      <c r="L64" s="2"/>
      <c r="M64" s="2"/>
    </row>
    <row r="65" spans="1:13" customFormat="1" x14ac:dyDescent="0.35">
      <c r="A65" s="5" t="s">
        <v>41</v>
      </c>
      <c r="B65" s="2"/>
      <c r="C65" s="2"/>
      <c r="D65" s="2"/>
      <c r="E65" s="2"/>
      <c r="F65" s="2"/>
      <c r="G65" s="2"/>
      <c r="H65" s="30"/>
      <c r="I65" s="2"/>
      <c r="J65" s="2"/>
      <c r="K65" s="2"/>
      <c r="L65" s="2"/>
      <c r="M65" s="2"/>
    </row>
    <row r="66" spans="1:13" customFormat="1" x14ac:dyDescent="0.35">
      <c r="A66" s="2" t="s">
        <v>42</v>
      </c>
      <c r="B66" s="2"/>
      <c r="C66" s="2"/>
      <c r="D66" s="2"/>
      <c r="E66" s="2"/>
      <c r="F66" s="2"/>
      <c r="G66" s="2"/>
      <c r="H66" s="30"/>
      <c r="I66" s="2"/>
      <c r="J66" s="2"/>
      <c r="K66" s="2"/>
      <c r="L66" s="2"/>
      <c r="M66" s="2"/>
    </row>
    <row r="67" spans="1:13" customFormat="1" x14ac:dyDescent="0.35">
      <c r="A67" s="32" t="s">
        <v>595</v>
      </c>
      <c r="B67" s="33"/>
      <c r="C67" s="24"/>
      <c r="D67" s="24"/>
      <c r="E67" s="2"/>
      <c r="F67" s="2"/>
      <c r="G67" s="2"/>
      <c r="H67" s="31"/>
      <c r="I67" s="2"/>
      <c r="J67" s="2"/>
      <c r="K67" s="2"/>
      <c r="L67" s="2"/>
      <c r="M67" s="2"/>
    </row>
  </sheetData>
  <phoneticPr fontId="25" type="noConversion"/>
  <hyperlinks>
    <hyperlink ref="B7" location="Section_A!A1" display="Complaint categories" xr:uid="{00000000-0004-0000-0000-000000000000}"/>
    <hyperlink ref="B8" location="Section_B!A1" display="Complaint volumes and response times" xr:uid="{00000000-0004-0000-0000-000001000000}"/>
    <hyperlink ref="B9" location="Section_C!A1" display="Alternative Accessible Transport" xr:uid="{00000000-0004-0000-0000-000002000000}"/>
    <hyperlink ref="B10" location="Section_D!A1" display="Assisted journeys" xr:uid="{00000000-0004-0000-0000-000003000000}"/>
    <hyperlink ref="B11" location="Section_H!A1" display="Delay compensation claims" xr:uid="{00000000-0004-0000-0000-000005000000}"/>
    <hyperlink ref="B12" location="Section_I!A1" display="Redress for booked assistance failure" xr:uid="{00000000-0004-0000-0000-000006000000}"/>
    <hyperlink ref="B13" location="Section_K!A1" display="Rail replacement " xr:uid="{00000000-0004-0000-0000-000008000000}"/>
    <hyperlink ref="A57" r:id="rId1" xr:uid="{00000000-0004-0000-0000-00000B000000}"/>
    <hyperlink ref="A63" r:id="rId2" xr:uid="{00000000-0004-0000-0000-00000D000000}"/>
    <hyperlink ref="A62" r:id="rId3" xr:uid="{B369537A-6B29-40DF-AA51-4EB15871698F}"/>
    <hyperlink ref="B6" location="Complaints_mapping_document!A1" display="Complaints mapping document" xr:uid="{499ABA07-372E-4278-9E70-07B715333656}"/>
  </hyperlinks>
  <pageMargins left="0.70000000000000007" right="0.70000000000000007" top="0.75" bottom="0.75" header="0.30000000000000004" footer="0.30000000000000004"/>
  <pageSetup scale="71" fitToWidth="0" fitToHeight="0" orientation="landscape" r:id="rId4"/>
  <tableParts count="3">
    <tablePart r:id="rId5"/>
    <tablePart r:id="rId6"/>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1"/>
  <sheetViews>
    <sheetView workbookViewId="0">
      <selection activeCell="K16" sqref="K16"/>
    </sheetView>
  </sheetViews>
  <sheetFormatPr defaultColWidth="8.6328125" defaultRowHeight="15.5" x14ac:dyDescent="0.35"/>
  <cols>
    <col min="1" max="1" width="5.453125" style="2" customWidth="1"/>
    <col min="2" max="2" width="59.6328125" style="2" customWidth="1"/>
    <col min="3" max="15" width="10.36328125" style="2" customWidth="1"/>
    <col min="16" max="16" width="6.54296875" style="2" customWidth="1"/>
    <col min="17" max="17" width="8.6328125" style="2" customWidth="1"/>
    <col min="18" max="16384" width="8.6328125" style="2"/>
  </cols>
  <sheetData>
    <row r="1" spans="1:19" x14ac:dyDescent="0.35">
      <c r="A1" s="123" t="s">
        <v>549</v>
      </c>
    </row>
    <row r="2" spans="1:19" s="121" customFormat="1" x14ac:dyDescent="0.35">
      <c r="A2" s="191" t="s">
        <v>589</v>
      </c>
      <c r="Q2" s="124"/>
      <c r="R2" s="124"/>
      <c r="S2" s="124"/>
    </row>
    <row r="3" spans="1:19" s="121" customFormat="1" x14ac:dyDescent="0.35">
      <c r="A3" s="191"/>
      <c r="Q3" s="124"/>
      <c r="R3" s="124"/>
      <c r="S3" s="124"/>
    </row>
    <row r="4" spans="1:19" s="121" customFormat="1" ht="13.5" customHeight="1" x14ac:dyDescent="0.35">
      <c r="B4" s="192" t="s">
        <v>386</v>
      </c>
      <c r="E4" s="125"/>
      <c r="F4" s="125"/>
      <c r="G4" s="125"/>
      <c r="H4" s="125"/>
      <c r="I4" s="125"/>
      <c r="J4" s="125"/>
      <c r="K4" s="125"/>
      <c r="L4" s="125"/>
      <c r="M4" s="125"/>
      <c r="N4" s="125"/>
      <c r="O4" s="125"/>
      <c r="P4" s="125"/>
      <c r="Q4" s="124"/>
      <c r="R4" s="124"/>
      <c r="S4" s="124"/>
    </row>
    <row r="5" spans="1:19" s="121" customFormat="1" ht="15" customHeight="1" x14ac:dyDescent="0.35">
      <c r="A5" s="74"/>
      <c r="D5" s="284"/>
      <c r="E5" s="284"/>
      <c r="F5" s="284"/>
      <c r="G5" s="284"/>
      <c r="H5" s="284"/>
      <c r="I5" s="284"/>
      <c r="J5" s="284"/>
      <c r="K5" s="284"/>
      <c r="L5" s="284"/>
      <c r="M5" s="284"/>
      <c r="N5" s="284"/>
      <c r="O5" s="284"/>
      <c r="P5" s="284"/>
      <c r="Q5" s="124"/>
      <c r="R5" s="124"/>
      <c r="S5" s="124"/>
    </row>
    <row r="6" spans="1:19" ht="30" customHeight="1" x14ac:dyDescent="0.35">
      <c r="A6" s="13" t="s">
        <v>387</v>
      </c>
      <c r="B6" s="127" t="s">
        <v>424</v>
      </c>
      <c r="C6" s="128" t="s">
        <v>392</v>
      </c>
      <c r="D6" s="128" t="s">
        <v>393</v>
      </c>
      <c r="E6" s="128" t="s">
        <v>394</v>
      </c>
      <c r="F6" s="128" t="s">
        <v>395</v>
      </c>
      <c r="G6" s="128" t="s">
        <v>396</v>
      </c>
      <c r="H6" s="128" t="s">
        <v>397</v>
      </c>
      <c r="I6" s="128" t="s">
        <v>398</v>
      </c>
      <c r="J6" s="128" t="s">
        <v>399</v>
      </c>
      <c r="K6" s="128" t="s">
        <v>400</v>
      </c>
      <c r="L6" s="128" t="s">
        <v>401</v>
      </c>
      <c r="M6" s="128" t="s">
        <v>402</v>
      </c>
      <c r="N6" s="128" t="s">
        <v>403</v>
      </c>
      <c r="O6" s="129" t="s">
        <v>404</v>
      </c>
    </row>
    <row r="7" spans="1:19" ht="30" customHeight="1" x14ac:dyDescent="0.35">
      <c r="A7" s="13" t="str">
        <f>$B$4</f>
        <v>Select your organisation</v>
      </c>
      <c r="B7" s="193" t="s">
        <v>511</v>
      </c>
      <c r="C7" s="155">
        <v>50</v>
      </c>
      <c r="D7" s="155">
        <v>43</v>
      </c>
      <c r="E7" s="155">
        <v>11</v>
      </c>
      <c r="F7" s="155">
        <v>27</v>
      </c>
      <c r="G7" s="155">
        <v>17</v>
      </c>
      <c r="H7" s="155">
        <v>54</v>
      </c>
      <c r="I7" s="155">
        <v>65</v>
      </c>
      <c r="J7" s="155">
        <v>101</v>
      </c>
      <c r="K7" s="155">
        <v>53</v>
      </c>
      <c r="L7" s="155">
        <v>90</v>
      </c>
      <c r="M7" s="155">
        <v>25</v>
      </c>
      <c r="N7" s="155">
        <v>28</v>
      </c>
      <c r="O7" s="155">
        <v>42</v>
      </c>
    </row>
    <row r="8" spans="1:19" s="124" customFormat="1" ht="12.75" customHeight="1" x14ac:dyDescent="0.35">
      <c r="A8" s="76"/>
      <c r="B8" s="145"/>
      <c r="C8" s="121"/>
      <c r="D8" s="121"/>
      <c r="E8" s="121"/>
      <c r="F8" s="121"/>
      <c r="G8" s="121"/>
      <c r="H8" s="121"/>
      <c r="I8" s="121"/>
      <c r="J8" s="121"/>
      <c r="K8" s="121"/>
      <c r="L8" s="121"/>
      <c r="M8" s="121"/>
      <c r="N8" s="121"/>
      <c r="O8" s="121"/>
      <c r="P8" s="121"/>
    </row>
    <row r="9" spans="1:19" ht="15.75" customHeight="1" x14ac:dyDescent="0.35">
      <c r="A9" s="112" t="s">
        <v>31</v>
      </c>
      <c r="E9" s="21"/>
    </row>
    <row r="10" spans="1:19" ht="15.75" customHeight="1" x14ac:dyDescent="0.35">
      <c r="A10" s="113" t="s">
        <v>415</v>
      </c>
    </row>
    <row r="11" spans="1:19" s="185" customFormat="1" ht="15.75" customHeight="1" x14ac:dyDescent="0.35">
      <c r="A11" s="114" t="s">
        <v>416</v>
      </c>
      <c r="B11" s="115" t="s">
        <v>600</v>
      </c>
      <c r="C11" s="115"/>
      <c r="D11" s="115"/>
      <c r="E11" s="115"/>
      <c r="F11" s="115"/>
      <c r="G11" s="115"/>
      <c r="H11" s="115"/>
      <c r="I11" s="115"/>
      <c r="J11" s="115"/>
      <c r="K11" s="115"/>
      <c r="L11" s="115"/>
      <c r="M11" s="115"/>
      <c r="N11" s="115"/>
      <c r="O11" s="115"/>
      <c r="P11" s="115"/>
      <c r="Q11" s="115"/>
      <c r="R11" s="115"/>
      <c r="S11" s="115"/>
    </row>
    <row r="12" spans="1:19" s="185" customFormat="1" ht="15.75" customHeight="1" x14ac:dyDescent="0.35">
      <c r="A12" s="114" t="s">
        <v>417</v>
      </c>
      <c r="B12" s="116" t="s">
        <v>609</v>
      </c>
      <c r="C12" s="115"/>
      <c r="D12" s="115"/>
      <c r="E12" s="115"/>
      <c r="F12" s="115"/>
      <c r="G12" s="115"/>
      <c r="H12" s="115"/>
      <c r="I12" s="115"/>
      <c r="J12" s="115"/>
      <c r="K12" s="115"/>
      <c r="L12" s="115"/>
      <c r="M12" s="115"/>
      <c r="N12" s="115"/>
      <c r="O12" s="115"/>
      <c r="P12" s="115"/>
      <c r="Q12" s="115"/>
      <c r="R12" s="115"/>
      <c r="S12" s="115"/>
    </row>
    <row r="13" spans="1:19" s="185" customFormat="1" ht="15.75" customHeight="1" x14ac:dyDescent="0.35">
      <c r="A13" s="114" t="s">
        <v>418</v>
      </c>
      <c r="B13" s="116" t="s">
        <v>610</v>
      </c>
      <c r="C13" s="115"/>
      <c r="D13" s="115"/>
      <c r="E13" s="115"/>
      <c r="F13" s="115"/>
      <c r="G13" s="115"/>
      <c r="H13" s="115"/>
      <c r="I13" s="115"/>
      <c r="J13" s="115"/>
      <c r="K13" s="115"/>
      <c r="L13" s="115"/>
      <c r="M13" s="115"/>
      <c r="N13" s="115"/>
      <c r="O13" s="115"/>
      <c r="P13" s="115"/>
      <c r="Q13" s="115"/>
      <c r="R13" s="115"/>
      <c r="S13" s="115"/>
    </row>
    <row r="14" spans="1:19" s="185" customFormat="1" ht="15.75" customHeight="1" x14ac:dyDescent="0.35">
      <c r="A14" s="114" t="s">
        <v>398</v>
      </c>
      <c r="B14" s="116" t="s">
        <v>612</v>
      </c>
      <c r="C14" s="115"/>
      <c r="D14" s="115"/>
      <c r="E14" s="115"/>
      <c r="F14" s="115"/>
      <c r="G14" s="115"/>
      <c r="H14" s="115"/>
      <c r="I14" s="115"/>
      <c r="J14" s="115"/>
      <c r="K14" s="115"/>
      <c r="L14" s="115"/>
      <c r="M14" s="115"/>
      <c r="N14" s="115"/>
      <c r="O14" s="115"/>
      <c r="P14" s="115"/>
      <c r="Q14" s="115"/>
      <c r="R14" s="115"/>
      <c r="S14" s="115"/>
    </row>
    <row r="15" spans="1:19" s="185" customFormat="1" ht="15.75" customHeight="1" x14ac:dyDescent="0.35">
      <c r="A15" s="194"/>
      <c r="B15" s="115" t="s">
        <v>613</v>
      </c>
      <c r="C15" s="115"/>
      <c r="D15" s="115"/>
      <c r="E15" s="115"/>
      <c r="F15" s="115"/>
      <c r="G15" s="115"/>
      <c r="H15" s="115"/>
      <c r="I15" s="115"/>
      <c r="J15" s="115"/>
      <c r="K15" s="115"/>
      <c r="L15" s="115"/>
      <c r="M15" s="115"/>
      <c r="N15" s="115"/>
      <c r="O15" s="115"/>
      <c r="P15" s="115"/>
      <c r="Q15" s="115"/>
      <c r="R15" s="115"/>
      <c r="S15" s="115"/>
    </row>
    <row r="16" spans="1:19" ht="15.75" customHeight="1" x14ac:dyDescent="0.35">
      <c r="A16" s="112" t="s">
        <v>512</v>
      </c>
    </row>
    <row r="17" spans="1:1" ht="15.75" customHeight="1" x14ac:dyDescent="0.35">
      <c r="A17" s="121" t="s">
        <v>510</v>
      </c>
    </row>
    <row r="18" spans="1:1" ht="15.75" customHeight="1" x14ac:dyDescent="0.35">
      <c r="A18" s="112" t="s">
        <v>561</v>
      </c>
    </row>
    <row r="19" spans="1:1" ht="15.75" customHeight="1" x14ac:dyDescent="0.35"/>
    <row r="20" spans="1:1" ht="15.75" customHeight="1" x14ac:dyDescent="0.35">
      <c r="A20" s="112" t="s">
        <v>513</v>
      </c>
    </row>
    <row r="21" spans="1:1" ht="15.75" customHeight="1" x14ac:dyDescent="0.35">
      <c r="A21" s="112" t="s">
        <v>561</v>
      </c>
    </row>
  </sheetData>
  <mergeCells count="1">
    <mergeCell ref="D5:P5"/>
  </mergeCells>
  <dataValidations count="2">
    <dataValidation errorStyle="warning" allowBlank="1" showInputMessage="1" showErrorMessage="1" error="Please enter a whole number between 0 and 999,999" sqref="C8:O8" xr:uid="{00000000-0002-0000-0A00-000000000000}"/>
    <dataValidation type="whole" errorStyle="warning" operator="greaterThanOrEqual" allowBlank="1" showInputMessage="1" showErrorMessage="1" error="Please enter a whole number greater than or equal to 0" sqref="C7:O7" xr:uid="{485366B7-BE99-4848-B88B-234D45016DA1}">
      <formula1>0</formula1>
    </dataValidation>
  </dataValidations>
  <pageMargins left="0.70000000000000007" right="0.70000000000000007" top="0.75" bottom="0.75" header="0.30000000000000004" footer="0.30000000000000004"/>
  <pageSetup paperSize="0" fitToWidth="0" fitToHeight="0" orientation="portrait" horizontalDpi="0" verticalDpi="0" copies="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A00-000001000000}">
          <x14:formula1>
            <xm:f>TOC!$B$3:$B$27</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4"/>
  <sheetViews>
    <sheetView zoomScale="77" zoomScaleNormal="77" workbookViewId="0">
      <selection activeCell="C46" sqref="C46"/>
    </sheetView>
  </sheetViews>
  <sheetFormatPr defaultColWidth="8.6328125" defaultRowHeight="15.5" x14ac:dyDescent="0.35"/>
  <cols>
    <col min="1" max="1" width="28.6328125" style="12" customWidth="1"/>
    <col min="2" max="2" width="52.54296875" style="12" customWidth="1"/>
    <col min="3" max="3" width="110.36328125" style="12" customWidth="1"/>
    <col min="4" max="4" width="8.6328125" style="2" customWidth="1"/>
    <col min="5" max="5" width="48.453125" style="2" bestFit="1" customWidth="1"/>
    <col min="6" max="16384" width="8.6328125" style="2"/>
  </cols>
  <sheetData>
    <row r="1" spans="1:13" x14ac:dyDescent="0.35">
      <c r="A1" s="34" t="s">
        <v>43</v>
      </c>
      <c r="B1" s="35"/>
      <c r="C1" s="36"/>
      <c r="D1" s="37"/>
      <c r="E1" s="37"/>
      <c r="F1" s="37"/>
      <c r="G1" s="37"/>
      <c r="H1" s="37"/>
      <c r="I1" s="37"/>
      <c r="J1" s="37"/>
      <c r="K1" s="37"/>
      <c r="L1" s="37"/>
      <c r="M1" s="37"/>
    </row>
    <row r="2" spans="1:13" x14ac:dyDescent="0.35">
      <c r="A2" s="38" t="s">
        <v>590</v>
      </c>
      <c r="F2" s="21"/>
    </row>
    <row r="3" spans="1:13" customFormat="1" x14ac:dyDescent="0.35">
      <c r="A3" s="112" t="s">
        <v>561</v>
      </c>
      <c r="B3" s="12"/>
      <c r="C3" s="12"/>
      <c r="D3" s="2"/>
      <c r="E3" s="2"/>
      <c r="F3" s="2"/>
      <c r="G3" s="2"/>
      <c r="H3" s="2"/>
      <c r="I3" s="2"/>
      <c r="J3" s="2"/>
      <c r="K3" s="2"/>
      <c r="L3" s="2"/>
      <c r="M3" s="2"/>
    </row>
    <row r="4" spans="1:13" customFormat="1" x14ac:dyDescent="0.35">
      <c r="A4" s="39"/>
      <c r="B4" s="12"/>
      <c r="C4" s="12"/>
      <c r="D4" s="2"/>
      <c r="E4" s="2"/>
      <c r="F4" s="2"/>
      <c r="G4" s="2"/>
      <c r="H4" s="2"/>
      <c r="I4" s="2"/>
      <c r="J4" s="2"/>
      <c r="K4" s="2"/>
      <c r="L4" s="2"/>
      <c r="M4" s="2"/>
    </row>
    <row r="5" spans="1:13" customFormat="1" ht="25.25" customHeight="1" x14ac:dyDescent="0.35">
      <c r="A5" s="40" t="s">
        <v>44</v>
      </c>
      <c r="B5" s="41" t="s">
        <v>45</v>
      </c>
      <c r="C5" s="42" t="s">
        <v>46</v>
      </c>
      <c r="D5" s="2"/>
      <c r="E5" s="2"/>
      <c r="F5" s="2"/>
      <c r="G5" s="2"/>
      <c r="H5" s="2"/>
      <c r="I5" s="2"/>
      <c r="J5" s="2"/>
      <c r="K5" s="2"/>
      <c r="L5" s="2"/>
      <c r="M5" s="2"/>
    </row>
    <row r="6" spans="1:13" customFormat="1" ht="46.5" x14ac:dyDescent="0.35">
      <c r="A6" s="236" t="s">
        <v>47</v>
      </c>
      <c r="B6" s="46" t="s">
        <v>48</v>
      </c>
      <c r="C6" s="45" t="s">
        <v>565</v>
      </c>
      <c r="D6" s="2"/>
      <c r="E6" s="2"/>
      <c r="F6" s="2"/>
      <c r="G6" s="2"/>
      <c r="H6" s="2"/>
      <c r="I6" s="2"/>
      <c r="J6" s="2"/>
      <c r="K6" s="2"/>
      <c r="L6" s="2"/>
      <c r="M6" s="2"/>
    </row>
    <row r="7" spans="1:13" customFormat="1" ht="31" x14ac:dyDescent="0.35">
      <c r="A7" s="43"/>
      <c r="B7" s="46" t="s">
        <v>49</v>
      </c>
      <c r="C7" s="45" t="s">
        <v>50</v>
      </c>
      <c r="D7" s="2"/>
      <c r="E7" s="2"/>
      <c r="F7" s="2"/>
      <c r="G7" s="2"/>
      <c r="H7" s="2"/>
      <c r="I7" s="2"/>
      <c r="J7" s="2"/>
      <c r="K7" s="2"/>
      <c r="L7" s="2"/>
      <c r="M7" s="2"/>
    </row>
    <row r="8" spans="1:13" customFormat="1" ht="108.5" x14ac:dyDescent="0.35">
      <c r="A8" s="43"/>
      <c r="B8" s="46" t="s">
        <v>546</v>
      </c>
      <c r="C8" s="45" t="s">
        <v>52</v>
      </c>
      <c r="D8" s="2"/>
      <c r="E8" s="2"/>
      <c r="F8" s="2"/>
      <c r="G8" s="2"/>
      <c r="H8" s="2"/>
      <c r="I8" s="2"/>
      <c r="J8" s="2"/>
      <c r="K8" s="2"/>
      <c r="L8" s="2"/>
      <c r="M8" s="2"/>
    </row>
    <row r="9" spans="1:13" customFormat="1" ht="93" x14ac:dyDescent="0.35">
      <c r="A9" s="43"/>
      <c r="B9" s="46" t="s">
        <v>547</v>
      </c>
      <c r="C9" s="45" t="s">
        <v>54</v>
      </c>
      <c r="D9" s="2"/>
      <c r="E9" s="2"/>
      <c r="F9" s="2"/>
      <c r="G9" s="2"/>
      <c r="H9" s="2"/>
      <c r="I9" s="2"/>
      <c r="J9" s="2"/>
      <c r="K9" s="2"/>
      <c r="L9" s="2"/>
      <c r="M9" s="2"/>
    </row>
    <row r="10" spans="1:13" customFormat="1" x14ac:dyDescent="0.35">
      <c r="A10" s="43"/>
      <c r="B10" s="44" t="s">
        <v>55</v>
      </c>
      <c r="C10" s="45" t="s">
        <v>56</v>
      </c>
      <c r="D10" s="2"/>
      <c r="E10" s="21"/>
      <c r="F10" s="2"/>
      <c r="G10" s="2"/>
      <c r="H10" s="2"/>
      <c r="I10" s="2"/>
      <c r="J10" s="2"/>
      <c r="K10" s="2"/>
      <c r="L10" s="2"/>
      <c r="M10" s="2"/>
    </row>
    <row r="11" spans="1:13" customFormat="1" x14ac:dyDescent="0.35">
      <c r="A11" s="43"/>
      <c r="B11" s="44" t="s">
        <v>57</v>
      </c>
      <c r="C11" s="45" t="s">
        <v>58</v>
      </c>
      <c r="D11" s="2"/>
      <c r="E11" s="2"/>
      <c r="F11" s="2"/>
      <c r="G11" s="2"/>
      <c r="H11" s="2"/>
      <c r="I11" s="2"/>
      <c r="J11" s="2"/>
      <c r="K11" s="2"/>
      <c r="L11" s="2"/>
      <c r="M11" s="2"/>
    </row>
    <row r="12" spans="1:13" customFormat="1" x14ac:dyDescent="0.35">
      <c r="A12" s="43"/>
      <c r="B12" s="44" t="s">
        <v>59</v>
      </c>
      <c r="C12" s="45" t="s">
        <v>60</v>
      </c>
      <c r="D12" s="2"/>
      <c r="E12" s="2"/>
      <c r="F12" s="2"/>
      <c r="G12" s="2"/>
      <c r="H12" s="2"/>
      <c r="I12" s="2"/>
      <c r="J12" s="2"/>
      <c r="K12" s="2"/>
      <c r="L12" s="2"/>
      <c r="M12" s="2"/>
    </row>
    <row r="13" spans="1:13" customFormat="1" x14ac:dyDescent="0.35">
      <c r="A13" s="43"/>
      <c r="B13" s="44" t="s">
        <v>61</v>
      </c>
      <c r="C13" s="45" t="s">
        <v>62</v>
      </c>
      <c r="D13" s="2"/>
      <c r="E13" s="2"/>
      <c r="F13" s="2"/>
      <c r="G13" s="2"/>
      <c r="H13" s="2"/>
      <c r="I13" s="2"/>
      <c r="J13" s="2"/>
      <c r="K13" s="2"/>
      <c r="L13" s="2"/>
      <c r="M13" s="2"/>
    </row>
    <row r="14" spans="1:13" customFormat="1" x14ac:dyDescent="0.35">
      <c r="A14" s="43"/>
      <c r="B14" s="47"/>
      <c r="C14" s="45" t="s">
        <v>63</v>
      </c>
      <c r="D14" s="2"/>
      <c r="E14" s="2"/>
      <c r="F14" s="2"/>
      <c r="G14" s="2"/>
      <c r="H14" s="2"/>
      <c r="I14" s="2"/>
      <c r="J14" s="2"/>
      <c r="K14" s="2"/>
      <c r="L14" s="2"/>
      <c r="M14" s="2"/>
    </row>
    <row r="15" spans="1:13" customFormat="1" x14ac:dyDescent="0.35">
      <c r="A15" s="43"/>
      <c r="B15" s="44" t="s">
        <v>64</v>
      </c>
      <c r="C15" s="45" t="s">
        <v>65</v>
      </c>
      <c r="D15" s="2"/>
      <c r="E15" s="2"/>
      <c r="F15" s="2"/>
      <c r="G15" s="2"/>
      <c r="H15" s="2"/>
      <c r="I15" s="2"/>
      <c r="J15" s="2"/>
      <c r="K15" s="2"/>
      <c r="L15" s="2"/>
      <c r="M15" s="2"/>
    </row>
    <row r="16" spans="1:13" customFormat="1" x14ac:dyDescent="0.35">
      <c r="A16" s="43"/>
      <c r="B16" s="48"/>
      <c r="C16" s="45" t="s">
        <v>66</v>
      </c>
      <c r="D16" s="2"/>
      <c r="E16" s="2"/>
      <c r="F16" s="2"/>
      <c r="G16" s="2"/>
      <c r="H16" s="2"/>
      <c r="I16" s="2"/>
      <c r="J16" s="2"/>
      <c r="K16" s="2"/>
      <c r="L16" s="2"/>
      <c r="M16" s="2"/>
    </row>
    <row r="17" spans="1:13" customFormat="1" x14ac:dyDescent="0.35">
      <c r="A17" s="43"/>
      <c r="B17" s="44" t="s">
        <v>67</v>
      </c>
      <c r="C17" s="48" t="s">
        <v>68</v>
      </c>
      <c r="D17" s="2"/>
      <c r="E17" s="2"/>
      <c r="F17" s="2"/>
      <c r="G17" s="2"/>
      <c r="H17" s="2"/>
      <c r="I17" s="2"/>
      <c r="J17" s="2"/>
      <c r="K17" s="2"/>
      <c r="L17" s="2"/>
      <c r="M17" s="2"/>
    </row>
    <row r="18" spans="1:13" customFormat="1" ht="62" x14ac:dyDescent="0.35">
      <c r="A18" s="43"/>
      <c r="B18" s="46" t="s">
        <v>69</v>
      </c>
      <c r="C18" s="45" t="s">
        <v>70</v>
      </c>
      <c r="D18" s="2"/>
      <c r="E18" s="2"/>
      <c r="F18" s="2"/>
      <c r="G18" s="2"/>
      <c r="H18" s="2"/>
      <c r="I18" s="2"/>
      <c r="J18" s="2"/>
      <c r="K18" s="2"/>
      <c r="L18" s="2"/>
      <c r="M18" s="2"/>
    </row>
    <row r="19" spans="1:13" customFormat="1" x14ac:dyDescent="0.35">
      <c r="A19" s="43"/>
      <c r="B19" s="44" t="s">
        <v>71</v>
      </c>
      <c r="C19" s="49" t="s">
        <v>72</v>
      </c>
      <c r="D19" s="2"/>
      <c r="E19" s="2"/>
      <c r="F19" s="2"/>
      <c r="G19" s="2"/>
      <c r="H19" s="2"/>
      <c r="I19" s="2"/>
      <c r="J19" s="2"/>
      <c r="K19" s="2"/>
      <c r="L19" s="2"/>
      <c r="M19" s="2"/>
    </row>
    <row r="20" spans="1:13" customFormat="1" ht="31" x14ac:dyDescent="0.35">
      <c r="A20" s="43"/>
      <c r="B20" s="46" t="s">
        <v>73</v>
      </c>
      <c r="C20" s="45" t="s">
        <v>74</v>
      </c>
      <c r="D20" s="2"/>
      <c r="E20" s="2"/>
      <c r="F20" s="2"/>
      <c r="G20" s="2"/>
      <c r="H20" s="2"/>
      <c r="I20" s="2"/>
      <c r="J20" s="2"/>
      <c r="K20" s="2"/>
      <c r="L20" s="2"/>
      <c r="M20" s="2"/>
    </row>
    <row r="21" spans="1:13" customFormat="1" x14ac:dyDescent="0.35">
      <c r="A21" s="43"/>
      <c r="B21" s="44" t="s">
        <v>75</v>
      </c>
      <c r="C21" s="45"/>
      <c r="D21" s="2"/>
      <c r="E21" s="2"/>
      <c r="F21" s="2"/>
      <c r="G21" s="2"/>
      <c r="H21" s="2"/>
      <c r="I21" s="2"/>
      <c r="J21" s="2"/>
      <c r="K21" s="2"/>
      <c r="L21" s="2"/>
      <c r="M21" s="2"/>
    </row>
    <row r="22" spans="1:13" customFormat="1" x14ac:dyDescent="0.35">
      <c r="A22" s="43"/>
      <c r="B22" s="44" t="s">
        <v>76</v>
      </c>
      <c r="C22" s="45"/>
      <c r="D22" s="2"/>
      <c r="E22" s="2"/>
      <c r="F22" s="2"/>
      <c r="G22" s="2"/>
      <c r="H22" s="2"/>
      <c r="I22" s="2"/>
      <c r="J22" s="2"/>
      <c r="K22" s="2"/>
      <c r="L22" s="2"/>
      <c r="M22" s="2"/>
    </row>
    <row r="23" spans="1:13" customFormat="1" x14ac:dyDescent="0.35">
      <c r="A23" s="43"/>
      <c r="B23" s="44" t="s">
        <v>77</v>
      </c>
      <c r="C23" s="45" t="s">
        <v>78</v>
      </c>
      <c r="D23" s="2"/>
      <c r="E23" s="2"/>
      <c r="F23" s="2"/>
      <c r="G23" s="2"/>
      <c r="H23" s="2"/>
      <c r="I23" s="2"/>
      <c r="J23" s="2"/>
      <c r="K23" s="2"/>
      <c r="L23" s="2"/>
      <c r="M23" s="2"/>
    </row>
    <row r="24" spans="1:13" customFormat="1" x14ac:dyDescent="0.35">
      <c r="A24" s="43"/>
      <c r="B24" s="44" t="s">
        <v>79</v>
      </c>
      <c r="C24" s="45" t="s">
        <v>80</v>
      </c>
      <c r="D24" s="2"/>
      <c r="E24" s="2"/>
      <c r="F24" s="2"/>
      <c r="G24" s="2"/>
      <c r="H24" s="2"/>
      <c r="I24" s="2"/>
      <c r="J24" s="2"/>
      <c r="K24" s="2"/>
      <c r="L24" s="2"/>
      <c r="M24" s="2"/>
    </row>
    <row r="25" spans="1:13" customFormat="1" ht="16" thickBot="1" x14ac:dyDescent="0.4">
      <c r="A25" s="50"/>
      <c r="B25" s="51" t="s">
        <v>81</v>
      </c>
      <c r="C25" s="52" t="s">
        <v>82</v>
      </c>
      <c r="D25" s="2"/>
      <c r="E25" s="2"/>
      <c r="F25" s="2"/>
      <c r="G25" s="2"/>
      <c r="H25" s="2"/>
      <c r="I25" s="2"/>
      <c r="J25" s="2"/>
      <c r="K25" s="2"/>
      <c r="L25" s="2"/>
      <c r="M25" s="2"/>
    </row>
    <row r="26" spans="1:13" customFormat="1" ht="16" thickTop="1" x14ac:dyDescent="0.35">
      <c r="A26" s="53" t="s">
        <v>83</v>
      </c>
      <c r="B26" s="54" t="s">
        <v>84</v>
      </c>
      <c r="C26" s="49" t="s">
        <v>85</v>
      </c>
      <c r="D26" s="2"/>
      <c r="E26" s="2"/>
      <c r="F26" s="2"/>
      <c r="G26" s="2"/>
      <c r="H26" s="2"/>
      <c r="I26" s="2"/>
      <c r="J26" s="2"/>
      <c r="K26" s="2"/>
      <c r="L26" s="2"/>
      <c r="M26" s="2"/>
    </row>
    <row r="27" spans="1:13" customFormat="1" x14ac:dyDescent="0.35">
      <c r="A27" s="43"/>
      <c r="B27" s="44"/>
      <c r="C27" s="45" t="s">
        <v>86</v>
      </c>
      <c r="D27" s="2"/>
      <c r="E27" s="2"/>
      <c r="F27" s="2"/>
      <c r="G27" s="2"/>
      <c r="H27" s="2"/>
      <c r="I27" s="2"/>
      <c r="J27" s="2"/>
      <c r="K27" s="2"/>
      <c r="L27" s="2"/>
      <c r="M27" s="2"/>
    </row>
    <row r="28" spans="1:13" customFormat="1" x14ac:dyDescent="0.35">
      <c r="A28" s="43"/>
      <c r="B28" s="44"/>
      <c r="C28" s="45" t="s">
        <v>87</v>
      </c>
      <c r="D28" s="2"/>
      <c r="E28" s="2"/>
      <c r="F28" s="2"/>
      <c r="G28" s="2"/>
      <c r="H28" s="2"/>
      <c r="I28" s="2"/>
      <c r="J28" s="2"/>
      <c r="K28" s="2"/>
      <c r="L28" s="2"/>
      <c r="M28" s="2"/>
    </row>
    <row r="29" spans="1:13" customFormat="1" x14ac:dyDescent="0.35">
      <c r="A29" s="43"/>
      <c r="B29" s="44"/>
      <c r="C29" s="45" t="s">
        <v>88</v>
      </c>
      <c r="D29" s="2"/>
      <c r="E29" s="2"/>
      <c r="F29" s="2"/>
      <c r="G29" s="2"/>
      <c r="H29" s="2"/>
      <c r="I29" s="2"/>
      <c r="J29" s="2"/>
      <c r="K29" s="2"/>
      <c r="L29" s="2"/>
      <c r="M29" s="2"/>
    </row>
    <row r="30" spans="1:13" customFormat="1" x14ac:dyDescent="0.35">
      <c r="A30" s="43"/>
      <c r="B30" s="44"/>
      <c r="C30" s="45" t="s">
        <v>89</v>
      </c>
      <c r="D30" s="2"/>
      <c r="E30" s="2"/>
      <c r="F30" s="2"/>
      <c r="G30" s="2"/>
      <c r="H30" s="2"/>
      <c r="I30" s="2"/>
      <c r="J30" s="2"/>
      <c r="K30" s="2"/>
      <c r="L30" s="2"/>
      <c r="M30" s="2"/>
    </row>
    <row r="31" spans="1:13" customFormat="1" x14ac:dyDescent="0.35">
      <c r="A31" s="43"/>
      <c r="B31" s="44"/>
      <c r="C31" s="45" t="s">
        <v>90</v>
      </c>
      <c r="D31" s="2"/>
      <c r="E31" s="2"/>
      <c r="F31" s="2"/>
      <c r="G31" s="2"/>
      <c r="H31" s="2"/>
      <c r="I31" s="2"/>
      <c r="J31" s="2"/>
      <c r="K31" s="2"/>
      <c r="L31" s="2"/>
      <c r="M31" s="2"/>
    </row>
    <row r="32" spans="1:13" customFormat="1" x14ac:dyDescent="0.35">
      <c r="A32" s="43"/>
      <c r="B32" s="44" t="s">
        <v>91</v>
      </c>
      <c r="C32" s="45" t="s">
        <v>92</v>
      </c>
      <c r="D32" s="2"/>
      <c r="E32" s="2"/>
      <c r="F32" s="2"/>
      <c r="G32" s="2"/>
      <c r="H32" s="2"/>
      <c r="I32" s="2"/>
      <c r="J32" s="2"/>
      <c r="K32" s="2"/>
      <c r="L32" s="2"/>
      <c r="M32" s="2"/>
    </row>
    <row r="33" spans="1:13" customFormat="1" x14ac:dyDescent="0.35">
      <c r="A33" s="43"/>
      <c r="B33" s="44"/>
      <c r="C33" s="45" t="s">
        <v>93</v>
      </c>
      <c r="D33" s="2"/>
      <c r="E33" s="2"/>
      <c r="F33" s="2"/>
      <c r="G33" s="2"/>
      <c r="H33" s="2"/>
      <c r="I33" s="2"/>
      <c r="J33" s="2"/>
      <c r="K33" s="2"/>
      <c r="L33" s="2"/>
      <c r="M33" s="2"/>
    </row>
    <row r="34" spans="1:13" customFormat="1" ht="15.75" customHeight="1" x14ac:dyDescent="0.35">
      <c r="A34" s="43"/>
      <c r="B34" s="44"/>
      <c r="C34" s="45" t="s">
        <v>94</v>
      </c>
      <c r="D34" s="2"/>
      <c r="E34" s="2"/>
      <c r="F34" s="2"/>
      <c r="G34" s="2"/>
      <c r="H34" s="2"/>
      <c r="I34" s="2"/>
      <c r="J34" s="2"/>
      <c r="K34" s="2"/>
      <c r="L34" s="2"/>
      <c r="M34" s="2"/>
    </row>
    <row r="35" spans="1:13" customFormat="1" x14ac:dyDescent="0.35">
      <c r="A35" s="43"/>
      <c r="B35" s="44"/>
      <c r="C35" s="45" t="s">
        <v>95</v>
      </c>
      <c r="D35" s="2"/>
      <c r="E35" s="2"/>
      <c r="F35" s="2"/>
      <c r="G35" s="2"/>
      <c r="H35" s="2"/>
      <c r="I35" s="2"/>
      <c r="J35" s="2"/>
      <c r="K35" s="2"/>
      <c r="L35" s="2"/>
      <c r="M35" s="2"/>
    </row>
    <row r="36" spans="1:13" customFormat="1" x14ac:dyDescent="0.35">
      <c r="A36" s="43"/>
      <c r="B36" s="44"/>
      <c r="C36" s="45" t="s">
        <v>96</v>
      </c>
      <c r="D36" s="2"/>
      <c r="E36" s="2"/>
      <c r="F36" s="2"/>
      <c r="G36" s="2"/>
      <c r="H36" s="2"/>
      <c r="I36" s="2"/>
      <c r="J36" s="2"/>
      <c r="K36" s="2"/>
      <c r="L36" s="2"/>
      <c r="M36" s="2"/>
    </row>
    <row r="37" spans="1:13" customFormat="1" x14ac:dyDescent="0.35">
      <c r="A37" s="43"/>
      <c r="B37" s="44"/>
      <c r="C37" s="45" t="s">
        <v>97</v>
      </c>
      <c r="D37" s="2"/>
      <c r="E37" s="2"/>
      <c r="F37" s="2"/>
      <c r="G37" s="2"/>
      <c r="H37" s="2"/>
      <c r="I37" s="2"/>
      <c r="J37" s="2"/>
      <c r="K37" s="2"/>
      <c r="L37" s="2"/>
      <c r="M37" s="2"/>
    </row>
    <row r="38" spans="1:13" customFormat="1" x14ac:dyDescent="0.35">
      <c r="A38" s="43"/>
      <c r="B38" s="44"/>
      <c r="C38" s="45" t="s">
        <v>98</v>
      </c>
      <c r="D38" s="2"/>
      <c r="E38" s="2"/>
      <c r="F38" s="2"/>
      <c r="G38" s="2"/>
      <c r="H38" s="2"/>
      <c r="I38" s="2"/>
      <c r="J38" s="2"/>
      <c r="K38" s="2"/>
      <c r="L38" s="2"/>
      <c r="M38" s="2"/>
    </row>
    <row r="39" spans="1:13" customFormat="1" x14ac:dyDescent="0.35">
      <c r="A39" s="43"/>
      <c r="B39" s="44"/>
      <c r="C39" s="45" t="s">
        <v>99</v>
      </c>
      <c r="D39" s="2"/>
      <c r="E39" s="2"/>
      <c r="F39" s="2"/>
      <c r="G39" s="2"/>
      <c r="H39" s="2"/>
      <c r="I39" s="2"/>
      <c r="J39" s="2"/>
      <c r="K39" s="2"/>
      <c r="L39" s="2"/>
      <c r="M39" s="2"/>
    </row>
    <row r="40" spans="1:13" customFormat="1" x14ac:dyDescent="0.35">
      <c r="A40" s="43"/>
      <c r="B40" s="44"/>
      <c r="C40" s="45" t="s">
        <v>100</v>
      </c>
      <c r="D40" s="2"/>
      <c r="E40" s="2"/>
      <c r="F40" s="2"/>
      <c r="G40" s="2"/>
      <c r="H40" s="2"/>
      <c r="I40" s="2"/>
      <c r="J40" s="2"/>
      <c r="K40" s="2"/>
      <c r="L40" s="2"/>
      <c r="M40" s="2"/>
    </row>
    <row r="41" spans="1:13" customFormat="1" x14ac:dyDescent="0.35">
      <c r="A41" s="43"/>
      <c r="B41" s="44"/>
      <c r="C41" s="45" t="s">
        <v>101</v>
      </c>
      <c r="D41" s="2"/>
      <c r="E41" s="2"/>
      <c r="F41" s="2"/>
      <c r="G41" s="2"/>
      <c r="H41" s="2"/>
      <c r="I41" s="2"/>
      <c r="J41" s="2"/>
      <c r="K41" s="2"/>
      <c r="L41" s="2"/>
      <c r="M41" s="2"/>
    </row>
    <row r="42" spans="1:13" customFormat="1" x14ac:dyDescent="0.35">
      <c r="A42" s="43"/>
      <c r="B42" s="44"/>
      <c r="C42" s="45" t="s">
        <v>102</v>
      </c>
      <c r="D42" s="2"/>
      <c r="E42" s="2"/>
      <c r="F42" s="2"/>
      <c r="G42" s="2"/>
      <c r="H42" s="2"/>
      <c r="I42" s="2"/>
      <c r="J42" s="2"/>
      <c r="K42" s="2"/>
      <c r="L42" s="2"/>
      <c r="M42" s="2"/>
    </row>
    <row r="43" spans="1:13" customFormat="1" x14ac:dyDescent="0.35">
      <c r="A43" s="43"/>
      <c r="B43" s="44"/>
      <c r="C43" s="45" t="s">
        <v>103</v>
      </c>
      <c r="D43" s="2"/>
      <c r="E43" s="2"/>
      <c r="F43" s="2"/>
      <c r="G43" s="2"/>
      <c r="H43" s="2"/>
      <c r="I43" s="2"/>
      <c r="J43" s="2"/>
      <c r="K43" s="2"/>
      <c r="L43" s="2"/>
      <c r="M43" s="2"/>
    </row>
    <row r="44" spans="1:13" customFormat="1" x14ac:dyDescent="0.35">
      <c r="A44" s="43"/>
      <c r="B44" s="44"/>
      <c r="C44" s="45" t="s">
        <v>104</v>
      </c>
      <c r="D44" s="2"/>
      <c r="E44" s="2"/>
      <c r="F44" s="2"/>
      <c r="G44" s="2"/>
      <c r="H44" s="2"/>
      <c r="I44" s="2"/>
      <c r="J44" s="2"/>
      <c r="K44" s="2"/>
      <c r="L44" s="2"/>
      <c r="M44" s="2"/>
    </row>
    <row r="45" spans="1:13" customFormat="1" x14ac:dyDescent="0.35">
      <c r="A45" s="43"/>
      <c r="B45" s="44"/>
      <c r="C45" s="45" t="s">
        <v>105</v>
      </c>
      <c r="D45" s="2"/>
      <c r="E45" s="2"/>
      <c r="F45" s="2"/>
      <c r="G45" s="2"/>
      <c r="H45" s="2"/>
      <c r="I45" s="2"/>
      <c r="J45" s="2"/>
      <c r="K45" s="2"/>
      <c r="L45" s="2"/>
      <c r="M45" s="2"/>
    </row>
    <row r="46" spans="1:13" customFormat="1" ht="29.25" customHeight="1" x14ac:dyDescent="0.35">
      <c r="A46" s="43"/>
      <c r="B46" s="44"/>
      <c r="C46" s="45" t="s">
        <v>106</v>
      </c>
      <c r="D46" s="2"/>
      <c r="E46" s="2"/>
      <c r="F46" s="2"/>
      <c r="G46" s="2"/>
      <c r="H46" s="2"/>
      <c r="I46" s="2"/>
      <c r="J46" s="2"/>
      <c r="K46" s="2"/>
      <c r="L46" s="2"/>
      <c r="M46" s="2"/>
    </row>
    <row r="47" spans="1:13" customFormat="1" x14ac:dyDescent="0.35">
      <c r="A47" s="43"/>
      <c r="B47" s="44" t="s">
        <v>107</v>
      </c>
      <c r="C47" s="45" t="s">
        <v>108</v>
      </c>
      <c r="D47" s="2"/>
      <c r="E47" s="2"/>
      <c r="F47" s="2"/>
      <c r="G47" s="2"/>
      <c r="H47" s="2"/>
      <c r="I47" s="2"/>
      <c r="J47" s="2"/>
      <c r="K47" s="2"/>
      <c r="L47" s="2"/>
      <c r="M47" s="2"/>
    </row>
    <row r="48" spans="1:13" customFormat="1" x14ac:dyDescent="0.35">
      <c r="A48" s="43"/>
      <c r="B48" s="44"/>
      <c r="C48" s="45" t="s">
        <v>109</v>
      </c>
      <c r="D48" s="2"/>
      <c r="E48" s="2"/>
      <c r="F48" s="2"/>
      <c r="G48" s="2"/>
      <c r="H48" s="2"/>
      <c r="I48" s="2"/>
      <c r="J48" s="2"/>
      <c r="K48" s="2"/>
      <c r="L48" s="2"/>
      <c r="M48" s="2"/>
    </row>
    <row r="49" spans="1:13" customFormat="1" x14ac:dyDescent="0.35">
      <c r="A49" s="43"/>
      <c r="B49" s="44"/>
      <c r="C49" s="45" t="s">
        <v>110</v>
      </c>
      <c r="D49" s="2"/>
      <c r="E49" s="2"/>
      <c r="F49" s="2"/>
      <c r="G49" s="2"/>
      <c r="H49" s="2"/>
      <c r="I49" s="2"/>
      <c r="J49" s="2"/>
      <c r="K49" s="2"/>
      <c r="L49" s="2"/>
      <c r="M49" s="2"/>
    </row>
    <row r="50" spans="1:13" customFormat="1" x14ac:dyDescent="0.35">
      <c r="A50" s="55"/>
      <c r="B50" s="56"/>
      <c r="C50" s="57" t="s">
        <v>111</v>
      </c>
      <c r="D50" s="2"/>
      <c r="E50" s="2"/>
      <c r="F50" s="2"/>
      <c r="G50" s="2"/>
      <c r="H50" s="2"/>
      <c r="I50" s="2"/>
      <c r="J50" s="2"/>
      <c r="K50" s="2"/>
      <c r="L50" s="2"/>
      <c r="M50" s="2"/>
    </row>
    <row r="51" spans="1:13" customFormat="1" ht="30.75" customHeight="1" thickBot="1" x14ac:dyDescent="0.4">
      <c r="A51" s="50"/>
      <c r="B51" s="51"/>
      <c r="C51" s="52" t="s">
        <v>112</v>
      </c>
      <c r="D51" s="2"/>
      <c r="E51" s="2"/>
      <c r="F51" s="2"/>
      <c r="G51" s="2"/>
      <c r="H51" s="2"/>
      <c r="I51" s="2"/>
      <c r="J51" s="2"/>
      <c r="K51" s="2"/>
      <c r="L51" s="2"/>
      <c r="M51" s="2"/>
    </row>
    <row r="52" spans="1:13" customFormat="1" ht="16" thickTop="1" x14ac:dyDescent="0.35">
      <c r="A52" s="53" t="s">
        <v>113</v>
      </c>
      <c r="B52" s="54" t="s">
        <v>114</v>
      </c>
      <c r="C52" s="49" t="s">
        <v>115</v>
      </c>
      <c r="D52" s="2"/>
      <c r="E52" s="2"/>
      <c r="F52" s="2"/>
      <c r="G52" s="2"/>
      <c r="H52" s="2"/>
      <c r="I52" s="2"/>
      <c r="J52" s="2"/>
      <c r="K52" s="2"/>
      <c r="L52" s="2"/>
      <c r="M52" s="2"/>
    </row>
    <row r="53" spans="1:13" customFormat="1" x14ac:dyDescent="0.35">
      <c r="A53" s="43"/>
      <c r="B53" s="44"/>
      <c r="C53" s="45" t="s">
        <v>116</v>
      </c>
      <c r="D53" s="2"/>
      <c r="E53" s="2"/>
      <c r="F53" s="2"/>
      <c r="G53" s="2"/>
      <c r="H53" s="2"/>
      <c r="I53" s="2"/>
      <c r="J53" s="2"/>
      <c r="K53" s="2"/>
      <c r="L53" s="2"/>
      <c r="M53" s="2"/>
    </row>
    <row r="54" spans="1:13" customFormat="1" x14ac:dyDescent="0.35">
      <c r="A54" s="43"/>
      <c r="B54" s="44"/>
      <c r="C54" s="45" t="s">
        <v>117</v>
      </c>
      <c r="D54" s="2"/>
      <c r="E54" s="2"/>
      <c r="F54" s="2"/>
      <c r="G54" s="2"/>
      <c r="H54" s="2"/>
      <c r="I54" s="2"/>
      <c r="J54" s="2"/>
      <c r="K54" s="2"/>
      <c r="L54" s="2"/>
      <c r="M54" s="2"/>
    </row>
    <row r="55" spans="1:13" customFormat="1" x14ac:dyDescent="0.35">
      <c r="A55" s="43"/>
      <c r="B55" s="44" t="s">
        <v>118</v>
      </c>
      <c r="C55" s="45" t="s">
        <v>119</v>
      </c>
      <c r="D55" s="2"/>
      <c r="E55" s="2"/>
      <c r="F55" s="2"/>
      <c r="G55" s="2"/>
      <c r="H55" s="2"/>
      <c r="I55" s="2"/>
      <c r="J55" s="2"/>
      <c r="K55" s="2"/>
      <c r="L55" s="2"/>
      <c r="M55" s="2"/>
    </row>
    <row r="56" spans="1:13" customFormat="1" x14ac:dyDescent="0.35">
      <c r="A56" s="43"/>
      <c r="B56" s="44" t="s">
        <v>120</v>
      </c>
      <c r="C56" s="45" t="s">
        <v>121</v>
      </c>
      <c r="D56" s="2"/>
      <c r="E56" s="2"/>
      <c r="F56" s="2"/>
      <c r="G56" s="2"/>
      <c r="H56" s="2"/>
      <c r="I56" s="2"/>
      <c r="J56" s="2"/>
      <c r="K56" s="2"/>
      <c r="L56" s="2"/>
      <c r="M56" s="2"/>
    </row>
    <row r="57" spans="1:13" customFormat="1" x14ac:dyDescent="0.35">
      <c r="A57" s="43"/>
      <c r="B57" s="44"/>
      <c r="C57" s="45" t="s">
        <v>122</v>
      </c>
      <c r="D57" s="2"/>
      <c r="E57" s="2"/>
      <c r="F57" s="2"/>
      <c r="G57" s="2"/>
      <c r="H57" s="2"/>
      <c r="I57" s="2"/>
      <c r="J57" s="2"/>
      <c r="K57" s="2"/>
      <c r="L57" s="2"/>
      <c r="M57" s="2"/>
    </row>
    <row r="58" spans="1:13" customFormat="1" x14ac:dyDescent="0.35">
      <c r="A58" s="43"/>
      <c r="B58" s="44"/>
      <c r="C58" s="45" t="s">
        <v>123</v>
      </c>
      <c r="D58" s="2"/>
      <c r="E58" s="2"/>
      <c r="F58" s="2"/>
      <c r="G58" s="2"/>
      <c r="H58" s="2"/>
      <c r="I58" s="2"/>
      <c r="J58" s="2"/>
      <c r="K58" s="2"/>
      <c r="L58" s="2"/>
      <c r="M58" s="2"/>
    </row>
    <row r="59" spans="1:13" customFormat="1" x14ac:dyDescent="0.35">
      <c r="A59" s="43"/>
      <c r="B59" s="44"/>
      <c r="C59" s="45" t="s">
        <v>124</v>
      </c>
      <c r="D59" s="2"/>
      <c r="E59" s="2"/>
      <c r="F59" s="2"/>
      <c r="G59" s="2"/>
      <c r="H59" s="2"/>
      <c r="I59" s="2"/>
      <c r="J59" s="2"/>
      <c r="K59" s="2"/>
      <c r="L59" s="2"/>
      <c r="M59" s="2"/>
    </row>
    <row r="60" spans="1:13" customFormat="1" x14ac:dyDescent="0.35">
      <c r="A60" s="43"/>
      <c r="B60" s="44"/>
      <c r="C60" s="45" t="s">
        <v>125</v>
      </c>
      <c r="D60" s="2"/>
      <c r="E60" s="2"/>
      <c r="F60" s="2"/>
      <c r="G60" s="2"/>
      <c r="H60" s="2"/>
      <c r="I60" s="2"/>
      <c r="J60" s="2"/>
      <c r="K60" s="2"/>
      <c r="L60" s="2"/>
      <c r="M60" s="2"/>
    </row>
    <row r="61" spans="1:13" customFormat="1" x14ac:dyDescent="0.35">
      <c r="A61" s="43"/>
      <c r="B61" s="44"/>
      <c r="C61" s="45" t="s">
        <v>126</v>
      </c>
      <c r="D61" s="2"/>
      <c r="E61" s="2"/>
      <c r="F61" s="2"/>
      <c r="G61" s="2"/>
      <c r="H61" s="2"/>
      <c r="I61" s="2"/>
      <c r="J61" s="2"/>
      <c r="K61" s="2"/>
      <c r="L61" s="2"/>
      <c r="M61" s="2"/>
    </row>
    <row r="62" spans="1:13" customFormat="1" x14ac:dyDescent="0.35">
      <c r="A62" s="43"/>
      <c r="B62" s="44" t="s">
        <v>127</v>
      </c>
      <c r="C62" s="45"/>
      <c r="D62" s="2"/>
      <c r="E62" s="2"/>
      <c r="F62" s="2"/>
      <c r="G62" s="2"/>
      <c r="H62" s="2"/>
      <c r="I62" s="2"/>
      <c r="J62" s="2"/>
      <c r="K62" s="2"/>
      <c r="L62" s="2"/>
      <c r="M62" s="2"/>
    </row>
    <row r="63" spans="1:13" customFormat="1" x14ac:dyDescent="0.35">
      <c r="A63" s="43"/>
      <c r="B63" s="44" t="s">
        <v>128</v>
      </c>
      <c r="C63" s="45"/>
      <c r="D63" s="2"/>
      <c r="E63" s="2"/>
      <c r="F63" s="2"/>
      <c r="G63" s="2"/>
      <c r="H63" s="2"/>
      <c r="I63" s="2"/>
      <c r="J63" s="2"/>
      <c r="K63" s="2"/>
      <c r="L63" s="2"/>
      <c r="M63" s="2"/>
    </row>
    <row r="64" spans="1:13" customFormat="1" x14ac:dyDescent="0.35">
      <c r="A64" s="43"/>
      <c r="B64" s="44" t="s">
        <v>129</v>
      </c>
      <c r="C64" s="45"/>
      <c r="D64" s="2"/>
      <c r="E64" s="2"/>
      <c r="F64" s="2"/>
      <c r="G64" s="2"/>
      <c r="H64" s="2"/>
      <c r="I64" s="2"/>
      <c r="J64" s="2"/>
      <c r="K64" s="2"/>
      <c r="L64" s="2"/>
      <c r="M64" s="2"/>
    </row>
    <row r="65" spans="1:13" customFormat="1" ht="16" thickBot="1" x14ac:dyDescent="0.4">
      <c r="A65" s="55"/>
      <c r="B65" s="56" t="s">
        <v>130</v>
      </c>
      <c r="C65" s="57"/>
      <c r="D65" s="2"/>
      <c r="E65" s="2"/>
      <c r="F65" s="2"/>
      <c r="G65" s="2"/>
      <c r="H65" s="2"/>
      <c r="I65" s="2"/>
      <c r="J65" s="2"/>
      <c r="K65" s="2"/>
      <c r="L65" s="2"/>
      <c r="M65" s="2"/>
    </row>
    <row r="66" spans="1:13" customFormat="1" ht="31" x14ac:dyDescent="0.35">
      <c r="A66" s="58" t="s">
        <v>131</v>
      </c>
      <c r="B66" s="59" t="s">
        <v>132</v>
      </c>
      <c r="C66" s="60" t="s">
        <v>133</v>
      </c>
      <c r="D66" s="2"/>
      <c r="E66" s="2"/>
      <c r="F66" s="2"/>
      <c r="G66" s="2"/>
      <c r="H66" s="2"/>
      <c r="I66" s="2"/>
      <c r="J66" s="2"/>
      <c r="K66" s="2"/>
      <c r="L66" s="2"/>
      <c r="M66" s="2"/>
    </row>
    <row r="67" spans="1:13" customFormat="1" ht="93" x14ac:dyDescent="0.35">
      <c r="A67" s="61"/>
      <c r="B67" s="62" t="s">
        <v>134</v>
      </c>
      <c r="C67" s="45" t="s">
        <v>566</v>
      </c>
      <c r="D67" s="2"/>
      <c r="E67" s="2"/>
      <c r="F67" s="2"/>
      <c r="G67" s="2"/>
      <c r="H67" s="2"/>
      <c r="I67" s="2"/>
      <c r="J67" s="2"/>
      <c r="K67" s="2"/>
      <c r="L67" s="2"/>
      <c r="M67" s="2"/>
    </row>
    <row r="68" spans="1:13" customFormat="1" ht="108.5" x14ac:dyDescent="0.35">
      <c r="A68" s="43"/>
      <c r="B68" s="62" t="s">
        <v>135</v>
      </c>
      <c r="C68" s="45" t="s">
        <v>136</v>
      </c>
      <c r="D68" s="2"/>
      <c r="E68" s="2"/>
      <c r="F68" s="2"/>
      <c r="G68" s="2"/>
      <c r="H68" s="2"/>
      <c r="I68" s="2"/>
      <c r="J68" s="2"/>
      <c r="K68" s="2"/>
      <c r="L68" s="2"/>
      <c r="M68" s="2"/>
    </row>
    <row r="69" spans="1:13" customFormat="1" ht="139.5" x14ac:dyDescent="0.35">
      <c r="A69" s="43"/>
      <c r="B69" s="62" t="s">
        <v>137</v>
      </c>
      <c r="C69" s="45" t="s">
        <v>567</v>
      </c>
      <c r="D69" s="2"/>
      <c r="E69" s="2"/>
      <c r="F69" s="2"/>
      <c r="G69" s="2"/>
      <c r="H69" s="2"/>
      <c r="I69" s="2"/>
      <c r="J69" s="2"/>
      <c r="K69" s="2"/>
      <c r="L69" s="2"/>
      <c r="M69" s="2"/>
    </row>
    <row r="70" spans="1:13" customFormat="1" ht="124" x14ac:dyDescent="0.35">
      <c r="A70" s="43"/>
      <c r="B70" s="62" t="s">
        <v>138</v>
      </c>
      <c r="C70" s="45" t="s">
        <v>139</v>
      </c>
      <c r="D70" s="2"/>
      <c r="E70" s="2"/>
      <c r="F70" s="2"/>
      <c r="G70" s="2"/>
      <c r="H70" s="2"/>
      <c r="I70" s="2"/>
      <c r="J70" s="2"/>
      <c r="K70" s="2"/>
      <c r="L70" s="2"/>
      <c r="M70" s="2"/>
    </row>
    <row r="71" spans="1:13" customFormat="1" ht="31.5" thickBot="1" x14ac:dyDescent="0.4">
      <c r="A71" s="63"/>
      <c r="B71" s="64" t="s">
        <v>140</v>
      </c>
      <c r="C71" s="65" t="s">
        <v>141</v>
      </c>
      <c r="D71" s="2"/>
      <c r="E71" s="2"/>
      <c r="F71" s="2"/>
      <c r="G71" s="2"/>
      <c r="H71" s="2"/>
      <c r="I71" s="2"/>
      <c r="J71" s="2"/>
      <c r="K71" s="2"/>
      <c r="L71" s="2"/>
      <c r="M71" s="2"/>
    </row>
    <row r="72" spans="1:13" customFormat="1" x14ac:dyDescent="0.35">
      <c r="A72" s="66" t="s">
        <v>142</v>
      </c>
      <c r="B72" s="48" t="s">
        <v>142</v>
      </c>
      <c r="C72" s="48" t="s">
        <v>143</v>
      </c>
      <c r="D72" s="2"/>
      <c r="E72" s="2"/>
      <c r="F72" s="2"/>
      <c r="G72" s="2"/>
      <c r="H72" s="2"/>
      <c r="I72" s="2"/>
      <c r="J72" s="2"/>
      <c r="K72" s="2"/>
      <c r="L72" s="2"/>
      <c r="M72" s="2"/>
    </row>
    <row r="73" spans="1:13" customFormat="1" x14ac:dyDescent="0.35">
      <c r="A73" s="43"/>
      <c r="B73" s="44"/>
      <c r="C73" s="45" t="s">
        <v>144</v>
      </c>
      <c r="D73" s="2"/>
      <c r="E73" s="2"/>
      <c r="F73" s="2"/>
      <c r="G73" s="2"/>
      <c r="H73" s="2"/>
      <c r="I73" s="2"/>
      <c r="J73" s="2"/>
      <c r="K73" s="2"/>
      <c r="L73" s="2"/>
      <c r="M73" s="2"/>
    </row>
    <row r="74" spans="1:13" customFormat="1" x14ac:dyDescent="0.35">
      <c r="A74" s="43"/>
      <c r="B74" s="44"/>
      <c r="C74" s="45" t="s">
        <v>145</v>
      </c>
      <c r="D74" s="2"/>
      <c r="E74" s="2"/>
      <c r="F74" s="2"/>
      <c r="G74" s="2"/>
      <c r="H74" s="2"/>
      <c r="I74" s="2"/>
      <c r="J74" s="2"/>
      <c r="K74" s="2"/>
      <c r="L74" s="2"/>
      <c r="M74" s="2"/>
    </row>
    <row r="75" spans="1:13" customFormat="1" x14ac:dyDescent="0.35">
      <c r="A75" s="55"/>
      <c r="B75" s="44"/>
      <c r="C75" s="45" t="s">
        <v>146</v>
      </c>
      <c r="D75" s="2"/>
      <c r="E75" s="2"/>
      <c r="F75" s="2"/>
      <c r="G75" s="2"/>
      <c r="H75" s="2"/>
      <c r="I75" s="2"/>
      <c r="J75" s="2"/>
      <c r="K75" s="2"/>
      <c r="L75" s="2"/>
      <c r="M75" s="2"/>
    </row>
    <row r="76" spans="1:13" customFormat="1" x14ac:dyDescent="0.35">
      <c r="A76" s="55"/>
      <c r="B76" s="44"/>
      <c r="C76" s="45" t="s">
        <v>147</v>
      </c>
      <c r="D76" s="2"/>
      <c r="E76" s="2"/>
      <c r="F76" s="2"/>
      <c r="G76" s="2"/>
      <c r="H76" s="2"/>
      <c r="I76" s="2"/>
      <c r="J76" s="2"/>
      <c r="K76" s="2"/>
      <c r="L76" s="2"/>
      <c r="M76" s="2"/>
    </row>
    <row r="77" spans="1:13" customFormat="1" x14ac:dyDescent="0.35">
      <c r="A77" s="55"/>
      <c r="B77" s="44"/>
      <c r="C77" s="45" t="s">
        <v>148</v>
      </c>
      <c r="D77" s="2"/>
      <c r="E77" s="2"/>
      <c r="F77" s="2"/>
      <c r="G77" s="2"/>
      <c r="H77" s="2"/>
      <c r="I77" s="2"/>
      <c r="J77" s="2"/>
      <c r="K77" s="2"/>
      <c r="L77" s="2"/>
      <c r="M77" s="2"/>
    </row>
    <row r="78" spans="1:13" customFormat="1" ht="16" thickBot="1" x14ac:dyDescent="0.4">
      <c r="A78" s="50"/>
      <c r="B78" s="51"/>
      <c r="C78" s="52" t="s">
        <v>149</v>
      </c>
      <c r="D78" s="2"/>
      <c r="E78" s="2"/>
      <c r="F78" s="2"/>
      <c r="G78" s="2"/>
      <c r="H78" s="2"/>
      <c r="I78" s="2"/>
      <c r="J78" s="2"/>
      <c r="K78" s="2"/>
      <c r="L78" s="2"/>
      <c r="M78" s="2"/>
    </row>
    <row r="79" spans="1:13" customFormat="1" ht="16" thickTop="1" x14ac:dyDescent="0.35">
      <c r="A79" s="53" t="s">
        <v>150</v>
      </c>
      <c r="B79" s="48" t="s">
        <v>151</v>
      </c>
      <c r="C79" s="229" t="s">
        <v>152</v>
      </c>
      <c r="D79" s="2"/>
      <c r="E79" s="2"/>
      <c r="F79" s="2"/>
      <c r="G79" s="2"/>
      <c r="H79" s="2"/>
      <c r="I79" s="2"/>
      <c r="J79" s="2"/>
      <c r="K79" s="2"/>
      <c r="L79" s="2"/>
      <c r="M79" s="2"/>
    </row>
    <row r="80" spans="1:13" customFormat="1" x14ac:dyDescent="0.35">
      <c r="A80" s="228"/>
      <c r="B80" s="230" t="s">
        <v>153</v>
      </c>
      <c r="C80" s="230" t="s">
        <v>154</v>
      </c>
      <c r="D80" s="2"/>
      <c r="E80" s="2"/>
      <c r="F80" s="2"/>
      <c r="G80" s="2"/>
      <c r="H80" s="2"/>
      <c r="I80" s="2"/>
      <c r="J80" s="2"/>
      <c r="K80" s="2"/>
      <c r="L80" s="2"/>
      <c r="M80" s="2"/>
    </row>
    <row r="81" spans="1:13" customFormat="1" x14ac:dyDescent="0.35">
      <c r="A81" s="228"/>
      <c r="B81" s="230"/>
      <c r="C81" s="230" t="s">
        <v>155</v>
      </c>
      <c r="D81" s="2"/>
      <c r="E81" s="2"/>
      <c r="F81" s="2"/>
      <c r="G81" s="2"/>
      <c r="H81" s="2"/>
      <c r="I81" s="2"/>
      <c r="J81" s="2"/>
      <c r="K81" s="2"/>
      <c r="L81" s="2"/>
      <c r="M81" s="2"/>
    </row>
    <row r="82" spans="1:13" customFormat="1" x14ac:dyDescent="0.35">
      <c r="A82" s="228"/>
      <c r="B82" s="230"/>
      <c r="C82" s="230" t="s">
        <v>156</v>
      </c>
      <c r="D82" s="2"/>
      <c r="E82" s="2"/>
      <c r="F82" s="2"/>
      <c r="G82" s="2"/>
      <c r="H82" s="2"/>
      <c r="I82" s="2"/>
      <c r="J82" s="2"/>
      <c r="K82" s="2"/>
      <c r="L82" s="2"/>
      <c r="M82" s="2"/>
    </row>
    <row r="83" spans="1:13" customFormat="1" x14ac:dyDescent="0.35">
      <c r="A83" s="237"/>
      <c r="B83" s="238" t="s">
        <v>157</v>
      </c>
      <c r="C83" s="238" t="s">
        <v>158</v>
      </c>
      <c r="D83" s="2"/>
      <c r="E83" s="2"/>
      <c r="F83" s="2"/>
      <c r="G83" s="2"/>
      <c r="H83" s="2"/>
      <c r="I83" s="2"/>
      <c r="J83" s="2"/>
      <c r="K83" s="2"/>
      <c r="L83" s="2"/>
      <c r="M83" s="2"/>
    </row>
    <row r="84" spans="1:13" customFormat="1" x14ac:dyDescent="0.35">
      <c r="A84" s="237"/>
      <c r="B84" s="238"/>
      <c r="C84" s="238" t="s">
        <v>159</v>
      </c>
      <c r="D84" s="2"/>
      <c r="E84" s="2"/>
      <c r="F84" s="2"/>
      <c r="G84" s="2"/>
      <c r="H84" s="2"/>
      <c r="I84" s="2"/>
      <c r="J84" s="2"/>
      <c r="K84" s="2"/>
      <c r="L84" s="2"/>
      <c r="M84" s="2"/>
    </row>
    <row r="85" spans="1:13" customFormat="1" x14ac:dyDescent="0.35">
      <c r="A85" s="237"/>
      <c r="B85" s="238"/>
      <c r="C85" s="238" t="s">
        <v>160</v>
      </c>
      <c r="D85" s="2"/>
      <c r="E85" s="2"/>
      <c r="F85" s="2"/>
      <c r="G85" s="2"/>
      <c r="H85" s="2"/>
      <c r="I85" s="2"/>
      <c r="J85" s="2"/>
      <c r="K85" s="2"/>
      <c r="L85" s="2"/>
      <c r="M85" s="2"/>
    </row>
    <row r="86" spans="1:13" customFormat="1" x14ac:dyDescent="0.35">
      <c r="A86" s="237"/>
      <c r="B86" s="238"/>
      <c r="C86" s="238" t="s">
        <v>161</v>
      </c>
      <c r="D86" s="2"/>
      <c r="E86" s="2"/>
      <c r="F86" s="2"/>
      <c r="G86" s="2"/>
      <c r="H86" s="2"/>
      <c r="I86" s="2"/>
      <c r="J86" s="2"/>
      <c r="K86" s="2"/>
      <c r="L86" s="2"/>
      <c r="M86" s="2"/>
    </row>
    <row r="87" spans="1:13" customFormat="1" x14ac:dyDescent="0.35">
      <c r="A87" s="237"/>
      <c r="B87" s="238"/>
      <c r="C87" s="238" t="s">
        <v>162</v>
      </c>
      <c r="D87" s="2"/>
      <c r="E87" s="2"/>
      <c r="F87" s="2"/>
      <c r="G87" s="2"/>
      <c r="H87" s="2"/>
      <c r="I87" s="2"/>
      <c r="J87" s="2"/>
      <c r="K87" s="2"/>
      <c r="L87" s="2"/>
      <c r="M87" s="2"/>
    </row>
    <row r="88" spans="1:13" customFormat="1" x14ac:dyDescent="0.35">
      <c r="A88" s="237"/>
      <c r="B88" s="238"/>
      <c r="C88" s="238" t="s">
        <v>163</v>
      </c>
      <c r="D88" s="2"/>
      <c r="E88" s="2"/>
      <c r="F88" s="2"/>
      <c r="G88" s="2"/>
      <c r="H88" s="2"/>
      <c r="I88" s="2"/>
      <c r="J88" s="2"/>
      <c r="K88" s="2"/>
      <c r="L88" s="2"/>
      <c r="M88" s="2"/>
    </row>
    <row r="89" spans="1:13" customFormat="1" x14ac:dyDescent="0.35">
      <c r="A89" s="237"/>
      <c r="B89" s="238"/>
      <c r="C89" s="238" t="s">
        <v>164</v>
      </c>
      <c r="D89" s="2"/>
      <c r="E89" s="2"/>
      <c r="F89" s="2"/>
      <c r="G89" s="2"/>
      <c r="H89" s="2"/>
      <c r="I89" s="2"/>
      <c r="J89" s="2"/>
      <c r="K89" s="2"/>
      <c r="L89" s="2"/>
      <c r="M89" s="2"/>
    </row>
    <row r="90" spans="1:13" customFormat="1" x14ac:dyDescent="0.35">
      <c r="A90" s="237"/>
      <c r="B90" s="238"/>
      <c r="C90" s="238" t="s">
        <v>165</v>
      </c>
      <c r="D90" s="2"/>
      <c r="E90" s="2"/>
      <c r="F90" s="2"/>
      <c r="G90" s="2"/>
      <c r="H90" s="2"/>
      <c r="I90" s="2"/>
      <c r="J90" s="2"/>
      <c r="K90" s="2"/>
      <c r="L90" s="2"/>
      <c r="M90" s="2"/>
    </row>
    <row r="91" spans="1:13" customFormat="1" x14ac:dyDescent="0.35">
      <c r="A91" s="237"/>
      <c r="B91" s="238"/>
      <c r="C91" s="238" t="s">
        <v>166</v>
      </c>
      <c r="D91" s="2"/>
      <c r="E91" s="2"/>
      <c r="F91" s="2"/>
      <c r="G91" s="2"/>
      <c r="H91" s="2"/>
      <c r="I91" s="2"/>
      <c r="J91" s="2"/>
      <c r="K91" s="2"/>
      <c r="L91" s="2"/>
      <c r="M91" s="2"/>
    </row>
    <row r="92" spans="1:13" customFormat="1" x14ac:dyDescent="0.35">
      <c r="A92" s="237"/>
      <c r="B92" s="238"/>
      <c r="C92" s="238" t="s">
        <v>167</v>
      </c>
      <c r="D92" s="2"/>
      <c r="E92" s="2"/>
      <c r="F92" s="2"/>
      <c r="G92" s="2"/>
      <c r="H92" s="2"/>
      <c r="I92" s="2"/>
      <c r="J92" s="2"/>
      <c r="K92" s="2"/>
      <c r="L92" s="2"/>
      <c r="M92" s="2"/>
    </row>
    <row r="93" spans="1:13" customFormat="1" x14ac:dyDescent="0.35">
      <c r="A93" s="237"/>
      <c r="B93" s="238" t="s">
        <v>168</v>
      </c>
      <c r="C93" s="238" t="s">
        <v>169</v>
      </c>
      <c r="D93" s="2"/>
      <c r="E93" s="2"/>
      <c r="F93" s="2"/>
      <c r="G93" s="2"/>
      <c r="H93" s="2"/>
      <c r="I93" s="2"/>
      <c r="J93" s="2"/>
      <c r="K93" s="2"/>
      <c r="L93" s="2"/>
      <c r="M93" s="2"/>
    </row>
    <row r="94" spans="1:13" customFormat="1" x14ac:dyDescent="0.35">
      <c r="A94" s="237"/>
      <c r="B94" s="238"/>
      <c r="C94" s="238" t="s">
        <v>170</v>
      </c>
      <c r="D94" s="2"/>
      <c r="E94" s="2"/>
      <c r="F94" s="2"/>
      <c r="G94" s="2"/>
      <c r="H94" s="2"/>
      <c r="I94" s="2"/>
      <c r="J94" s="2"/>
      <c r="K94" s="2"/>
      <c r="L94" s="2"/>
      <c r="M94" s="2"/>
    </row>
    <row r="95" spans="1:13" customFormat="1" x14ac:dyDescent="0.35">
      <c r="A95" s="237"/>
      <c r="B95" s="238"/>
      <c r="C95" s="238" t="s">
        <v>171</v>
      </c>
      <c r="D95" s="2"/>
      <c r="E95" s="2"/>
      <c r="F95" s="2"/>
      <c r="G95" s="2"/>
      <c r="H95" s="2"/>
      <c r="I95" s="2"/>
      <c r="J95" s="2"/>
      <c r="K95" s="2"/>
      <c r="L95" s="2"/>
      <c r="M95" s="2"/>
    </row>
    <row r="96" spans="1:13" customFormat="1" x14ac:dyDescent="0.35">
      <c r="A96" s="237"/>
      <c r="B96" s="238"/>
      <c r="C96" s="238" t="s">
        <v>172</v>
      </c>
      <c r="D96" s="2"/>
      <c r="E96" s="2"/>
      <c r="F96" s="2"/>
      <c r="G96" s="2"/>
      <c r="H96" s="2"/>
      <c r="I96" s="2"/>
      <c r="J96" s="2"/>
      <c r="K96" s="2"/>
      <c r="L96" s="2"/>
      <c r="M96" s="2"/>
    </row>
    <row r="97" spans="1:13" customFormat="1" x14ac:dyDescent="0.35">
      <c r="A97" s="237"/>
      <c r="B97" s="238"/>
      <c r="C97" s="238" t="s">
        <v>173</v>
      </c>
      <c r="D97" s="2"/>
      <c r="E97" s="2"/>
      <c r="F97" s="2"/>
      <c r="G97" s="2"/>
      <c r="H97" s="2"/>
      <c r="I97" s="2"/>
      <c r="J97" s="2"/>
      <c r="K97" s="2"/>
      <c r="L97" s="2"/>
      <c r="M97" s="2"/>
    </row>
    <row r="98" spans="1:13" customFormat="1" x14ac:dyDescent="0.35">
      <c r="A98" s="237"/>
      <c r="B98" s="238"/>
      <c r="C98" s="238" t="s">
        <v>174</v>
      </c>
      <c r="D98" s="2"/>
      <c r="E98" s="2"/>
      <c r="F98" s="2"/>
      <c r="G98" s="2"/>
      <c r="H98" s="2"/>
      <c r="I98" s="2"/>
      <c r="J98" s="2"/>
      <c r="K98" s="2"/>
      <c r="L98" s="2"/>
      <c r="M98" s="2"/>
    </row>
    <row r="99" spans="1:13" customFormat="1" x14ac:dyDescent="0.35">
      <c r="A99" s="237"/>
      <c r="B99" s="238"/>
      <c r="C99" s="238" t="s">
        <v>175</v>
      </c>
      <c r="D99" s="2"/>
      <c r="E99" s="2"/>
      <c r="F99" s="2"/>
      <c r="G99" s="2"/>
      <c r="H99" s="2"/>
      <c r="I99" s="2"/>
      <c r="J99" s="2"/>
      <c r="K99" s="2"/>
      <c r="L99" s="2"/>
      <c r="M99" s="2"/>
    </row>
    <row r="100" spans="1:13" customFormat="1" x14ac:dyDescent="0.35">
      <c r="A100" s="237"/>
      <c r="B100" s="238"/>
      <c r="C100" s="238" t="s">
        <v>159</v>
      </c>
      <c r="D100" s="2"/>
      <c r="E100" s="2"/>
      <c r="F100" s="2"/>
      <c r="G100" s="2"/>
      <c r="H100" s="2"/>
      <c r="I100" s="2"/>
      <c r="J100" s="2"/>
      <c r="K100" s="2"/>
      <c r="L100" s="2"/>
      <c r="M100" s="2"/>
    </row>
    <row r="101" spans="1:13" customFormat="1" x14ac:dyDescent="0.35">
      <c r="A101" s="237"/>
      <c r="B101" s="238"/>
      <c r="C101" s="238" t="s">
        <v>176</v>
      </c>
      <c r="D101" s="2"/>
      <c r="E101" s="2"/>
      <c r="F101" s="2"/>
      <c r="G101" s="2"/>
      <c r="H101" s="2"/>
      <c r="I101" s="2"/>
      <c r="J101" s="2"/>
      <c r="K101" s="2"/>
      <c r="L101" s="2"/>
      <c r="M101" s="2"/>
    </row>
    <row r="102" spans="1:13" customFormat="1" x14ac:dyDescent="0.35">
      <c r="A102" s="237"/>
      <c r="B102" s="238"/>
      <c r="C102" s="238" t="s">
        <v>177</v>
      </c>
      <c r="D102" s="2"/>
      <c r="E102" s="2"/>
      <c r="F102" s="2"/>
      <c r="G102" s="2"/>
      <c r="H102" s="2"/>
      <c r="I102" s="2"/>
      <c r="J102" s="2"/>
      <c r="K102" s="2"/>
      <c r="L102" s="2"/>
      <c r="M102" s="2"/>
    </row>
    <row r="103" spans="1:13" customFormat="1" x14ac:dyDescent="0.35">
      <c r="A103" s="237"/>
      <c r="B103" s="238"/>
      <c r="C103" s="238" t="s">
        <v>178</v>
      </c>
      <c r="D103" s="2"/>
      <c r="E103" s="2"/>
      <c r="F103" s="2"/>
      <c r="G103" s="2"/>
      <c r="H103" s="2"/>
      <c r="I103" s="2"/>
      <c r="J103" s="2"/>
      <c r="K103" s="2"/>
      <c r="L103" s="2"/>
      <c r="M103" s="2"/>
    </row>
    <row r="104" spans="1:13" customFormat="1" x14ac:dyDescent="0.35">
      <c r="A104" s="237"/>
      <c r="B104" s="238" t="s">
        <v>179</v>
      </c>
      <c r="C104" s="238" t="s">
        <v>180</v>
      </c>
      <c r="D104" s="2"/>
      <c r="E104" s="2"/>
      <c r="F104" s="2"/>
      <c r="G104" s="2"/>
      <c r="H104" s="2"/>
      <c r="I104" s="2"/>
      <c r="J104" s="2"/>
      <c r="K104" s="2"/>
      <c r="L104" s="2"/>
      <c r="M104" s="2"/>
    </row>
    <row r="105" spans="1:13" customFormat="1" x14ac:dyDescent="0.35">
      <c r="A105" s="237"/>
      <c r="B105" s="238"/>
      <c r="C105" s="238" t="s">
        <v>166</v>
      </c>
      <c r="D105" s="2"/>
      <c r="E105" s="2"/>
      <c r="F105" s="2"/>
      <c r="G105" s="2"/>
      <c r="H105" s="2"/>
      <c r="I105" s="2"/>
      <c r="J105" s="2"/>
      <c r="K105" s="2"/>
      <c r="L105" s="2"/>
      <c r="M105" s="2"/>
    </row>
    <row r="106" spans="1:13" customFormat="1" x14ac:dyDescent="0.35">
      <c r="A106" s="237"/>
      <c r="B106" s="238"/>
      <c r="C106" s="238" t="s">
        <v>181</v>
      </c>
      <c r="D106" s="2"/>
      <c r="E106" s="2"/>
      <c r="F106" s="2"/>
      <c r="G106" s="2"/>
      <c r="H106" s="2"/>
      <c r="I106" s="2"/>
      <c r="J106" s="2"/>
      <c r="K106" s="2"/>
      <c r="L106" s="2"/>
      <c r="M106" s="2"/>
    </row>
    <row r="107" spans="1:13" customFormat="1" x14ac:dyDescent="0.35">
      <c r="A107" s="239"/>
      <c r="B107" s="238"/>
      <c r="C107" s="238" t="s">
        <v>182</v>
      </c>
      <c r="D107" s="2"/>
      <c r="E107" s="2"/>
      <c r="F107" s="2"/>
      <c r="G107" s="2"/>
      <c r="H107" s="2"/>
      <c r="I107" s="2"/>
      <c r="J107" s="2"/>
      <c r="K107" s="2"/>
      <c r="L107" s="2"/>
      <c r="M107" s="2"/>
    </row>
    <row r="108" spans="1:13" customFormat="1" x14ac:dyDescent="0.35">
      <c r="A108" s="240"/>
      <c r="B108" s="238"/>
      <c r="C108" s="238" t="s">
        <v>183</v>
      </c>
      <c r="D108" s="2"/>
      <c r="E108" s="2"/>
      <c r="F108" s="2"/>
      <c r="G108" s="2"/>
      <c r="H108" s="2"/>
      <c r="I108" s="2"/>
      <c r="J108" s="2"/>
      <c r="K108" s="2"/>
      <c r="L108" s="2"/>
      <c r="M108" s="2"/>
    </row>
    <row r="109" spans="1:13" customFormat="1" x14ac:dyDescent="0.35">
      <c r="A109" s="241"/>
      <c r="B109" s="238"/>
      <c r="C109" s="238" t="s">
        <v>184</v>
      </c>
      <c r="D109" s="2"/>
      <c r="E109" s="2"/>
      <c r="F109" s="2"/>
      <c r="G109" s="2"/>
      <c r="H109" s="2"/>
      <c r="I109" s="2"/>
      <c r="J109" s="2"/>
      <c r="K109" s="2"/>
      <c r="L109" s="2"/>
      <c r="M109" s="2"/>
    </row>
    <row r="110" spans="1:13" customFormat="1" x14ac:dyDescent="0.35">
      <c r="A110" s="240"/>
      <c r="B110" s="238"/>
      <c r="C110" s="238" t="s">
        <v>185</v>
      </c>
      <c r="D110" s="2"/>
      <c r="E110" s="2"/>
      <c r="F110" s="2"/>
      <c r="G110" s="2"/>
      <c r="H110" s="2"/>
      <c r="I110" s="2"/>
      <c r="J110" s="2"/>
      <c r="K110" s="2"/>
      <c r="L110" s="2"/>
      <c r="M110" s="2"/>
    </row>
    <row r="111" spans="1:13" customFormat="1" x14ac:dyDescent="0.35">
      <c r="A111" s="240"/>
      <c r="B111" s="238"/>
      <c r="C111" s="238" t="s">
        <v>186</v>
      </c>
      <c r="D111" s="2"/>
      <c r="E111" s="2"/>
      <c r="F111" s="2"/>
      <c r="G111" s="2"/>
      <c r="H111" s="2"/>
      <c r="I111" s="2"/>
      <c r="J111" s="2"/>
      <c r="K111" s="2"/>
      <c r="L111" s="2"/>
      <c r="M111" s="2"/>
    </row>
    <row r="112" spans="1:13" customFormat="1" x14ac:dyDescent="0.35">
      <c r="A112" s="240"/>
      <c r="B112" s="238"/>
      <c r="C112" s="238" t="s">
        <v>187</v>
      </c>
      <c r="D112" s="2"/>
      <c r="E112" s="2"/>
      <c r="F112" s="2"/>
      <c r="G112" s="2"/>
      <c r="H112" s="2"/>
      <c r="I112" s="2"/>
      <c r="J112" s="2"/>
      <c r="K112" s="2"/>
      <c r="L112" s="2"/>
      <c r="M112" s="2"/>
    </row>
    <row r="113" spans="1:13" customFormat="1" x14ac:dyDescent="0.35">
      <c r="A113" s="240"/>
      <c r="B113" s="238"/>
      <c r="C113" s="238" t="s">
        <v>178</v>
      </c>
      <c r="D113" s="2"/>
      <c r="E113" s="2"/>
      <c r="F113" s="2"/>
      <c r="G113" s="2"/>
      <c r="H113" s="2"/>
      <c r="I113" s="2"/>
      <c r="J113" s="2"/>
      <c r="K113" s="2"/>
      <c r="L113" s="2"/>
      <c r="M113" s="2"/>
    </row>
    <row r="114" spans="1:13" customFormat="1" x14ac:dyDescent="0.35">
      <c r="A114" s="240"/>
      <c r="B114" s="238" t="s">
        <v>188</v>
      </c>
      <c r="C114" s="238" t="s">
        <v>166</v>
      </c>
      <c r="D114" s="2"/>
      <c r="E114" s="2"/>
      <c r="F114" s="2"/>
      <c r="G114" s="2"/>
      <c r="H114" s="2"/>
      <c r="I114" s="2"/>
      <c r="J114" s="2"/>
      <c r="K114" s="2"/>
      <c r="L114" s="2"/>
      <c r="M114" s="2"/>
    </row>
    <row r="115" spans="1:13" customFormat="1" x14ac:dyDescent="0.35">
      <c r="A115" s="242"/>
      <c r="B115" s="238"/>
      <c r="C115" s="238" t="s">
        <v>189</v>
      </c>
      <c r="D115" s="2"/>
      <c r="E115" s="2"/>
      <c r="F115" s="2"/>
      <c r="G115" s="2"/>
      <c r="H115" s="2"/>
      <c r="I115" s="2"/>
      <c r="J115" s="2"/>
      <c r="K115" s="2"/>
      <c r="L115" s="2"/>
      <c r="M115" s="2"/>
    </row>
    <row r="116" spans="1:13" customFormat="1" x14ac:dyDescent="0.35">
      <c r="A116" s="242"/>
      <c r="B116" s="238"/>
      <c r="C116" s="238" t="s">
        <v>190</v>
      </c>
      <c r="D116" s="2"/>
      <c r="E116" s="2"/>
      <c r="F116" s="2"/>
      <c r="G116" s="2"/>
      <c r="H116" s="2"/>
      <c r="I116" s="2"/>
      <c r="J116" s="2"/>
      <c r="K116" s="2"/>
      <c r="L116" s="2"/>
      <c r="M116" s="2"/>
    </row>
    <row r="117" spans="1:13" customFormat="1" x14ac:dyDescent="0.35">
      <c r="A117" s="242"/>
      <c r="B117" s="238"/>
      <c r="C117" s="238" t="s">
        <v>191</v>
      </c>
      <c r="D117" s="2"/>
      <c r="E117" s="2"/>
      <c r="F117" s="2"/>
      <c r="G117" s="2"/>
      <c r="H117" s="2"/>
      <c r="I117" s="2"/>
      <c r="J117" s="2"/>
      <c r="K117" s="2"/>
      <c r="L117" s="2"/>
      <c r="M117" s="2"/>
    </row>
    <row r="118" spans="1:13" customFormat="1" x14ac:dyDescent="0.35">
      <c r="A118" s="242"/>
      <c r="B118" s="238"/>
      <c r="C118" s="238" t="s">
        <v>192</v>
      </c>
      <c r="D118" s="2"/>
      <c r="E118" s="2"/>
      <c r="F118" s="2"/>
      <c r="G118" s="2"/>
      <c r="H118" s="2"/>
      <c r="I118" s="2"/>
      <c r="J118" s="2"/>
      <c r="K118" s="2"/>
      <c r="L118" s="2"/>
      <c r="M118" s="2"/>
    </row>
    <row r="119" spans="1:13" customFormat="1" x14ac:dyDescent="0.35">
      <c r="A119" s="242"/>
      <c r="B119" s="238"/>
      <c r="C119" s="238" t="s">
        <v>180</v>
      </c>
      <c r="D119" s="2"/>
      <c r="E119" s="2"/>
      <c r="F119" s="2"/>
      <c r="G119" s="2"/>
      <c r="H119" s="2"/>
      <c r="I119" s="2"/>
      <c r="J119" s="2"/>
      <c r="K119" s="2"/>
      <c r="L119" s="2"/>
      <c r="M119" s="2"/>
    </row>
    <row r="120" spans="1:13" customFormat="1" x14ac:dyDescent="0.35">
      <c r="A120" s="242"/>
      <c r="B120" s="238"/>
      <c r="C120" s="238" t="s">
        <v>193</v>
      </c>
      <c r="D120" s="2"/>
      <c r="E120" s="2"/>
      <c r="F120" s="2"/>
      <c r="G120" s="2"/>
      <c r="H120" s="2"/>
      <c r="I120" s="2"/>
      <c r="J120" s="2"/>
      <c r="K120" s="2"/>
      <c r="L120" s="2"/>
      <c r="M120" s="2"/>
    </row>
    <row r="121" spans="1:13" customFormat="1" x14ac:dyDescent="0.35">
      <c r="A121" s="242"/>
      <c r="B121" s="244"/>
      <c r="C121" s="238" t="s">
        <v>194</v>
      </c>
      <c r="D121" s="2"/>
      <c r="E121" s="2"/>
      <c r="F121" s="2"/>
      <c r="G121" s="2"/>
      <c r="H121" s="2"/>
      <c r="I121" s="2"/>
      <c r="J121" s="2"/>
      <c r="K121" s="2"/>
      <c r="L121" s="2"/>
      <c r="M121" s="2"/>
    </row>
    <row r="122" spans="1:13" customFormat="1" ht="16" thickBot="1" x14ac:dyDescent="0.4">
      <c r="A122" s="243"/>
      <c r="B122" s="244"/>
      <c r="C122" s="245" t="s">
        <v>195</v>
      </c>
      <c r="D122" s="2"/>
      <c r="E122" s="2"/>
      <c r="F122" s="2"/>
      <c r="G122" s="2"/>
      <c r="H122" s="2"/>
      <c r="I122" s="2"/>
      <c r="J122" s="2"/>
      <c r="K122" s="2"/>
      <c r="L122" s="2"/>
      <c r="M122" s="2"/>
    </row>
    <row r="123" spans="1:13" customFormat="1" ht="16.5" thickTop="1" thickBot="1" x14ac:dyDescent="0.4">
      <c r="A123" s="233" t="s">
        <v>196</v>
      </c>
      <c r="B123" s="232" t="s">
        <v>196</v>
      </c>
      <c r="C123" s="231" t="s">
        <v>197</v>
      </c>
      <c r="D123" s="2"/>
      <c r="E123" s="2"/>
      <c r="F123" s="2"/>
      <c r="G123" s="2"/>
      <c r="H123" s="2"/>
      <c r="I123" s="2"/>
      <c r="J123" s="2"/>
      <c r="K123" s="2"/>
      <c r="L123" s="2"/>
      <c r="M123" s="2"/>
    </row>
    <row r="124" spans="1:13" customFormat="1" ht="16" thickTop="1" x14ac:dyDescent="0.35">
      <c r="A124" s="53" t="s">
        <v>198</v>
      </c>
      <c r="B124" s="54" t="s">
        <v>199</v>
      </c>
      <c r="C124" s="49" t="s">
        <v>200</v>
      </c>
      <c r="D124" s="2"/>
      <c r="E124" s="2"/>
      <c r="F124" s="2"/>
      <c r="G124" s="2"/>
      <c r="H124" s="2"/>
      <c r="I124" s="2"/>
      <c r="J124" s="2"/>
      <c r="K124" s="2"/>
      <c r="L124" s="2"/>
      <c r="M124" s="2"/>
    </row>
    <row r="125" spans="1:13" customFormat="1" x14ac:dyDescent="0.35">
      <c r="A125" s="43"/>
      <c r="B125" s="44"/>
      <c r="C125" s="45" t="s">
        <v>201</v>
      </c>
      <c r="D125" s="2"/>
      <c r="E125" s="2"/>
      <c r="F125" s="2"/>
      <c r="G125" s="2"/>
      <c r="H125" s="2"/>
      <c r="I125" s="2"/>
      <c r="J125" s="2"/>
      <c r="K125" s="2"/>
      <c r="L125" s="2"/>
      <c r="M125" s="2"/>
    </row>
    <row r="126" spans="1:13" customFormat="1" x14ac:dyDescent="0.35">
      <c r="A126" s="43"/>
      <c r="B126" s="44"/>
      <c r="C126" s="44" t="s">
        <v>202</v>
      </c>
      <c r="D126" s="2"/>
      <c r="E126" s="2"/>
      <c r="F126" s="2"/>
      <c r="G126" s="2"/>
      <c r="H126" s="2"/>
      <c r="I126" s="2"/>
      <c r="J126" s="2"/>
      <c r="K126" s="2"/>
      <c r="L126" s="2"/>
      <c r="M126" s="2"/>
    </row>
    <row r="127" spans="1:13" customFormat="1" x14ac:dyDescent="0.35">
      <c r="A127" s="43"/>
      <c r="B127" s="44"/>
      <c r="C127" s="45" t="s">
        <v>203</v>
      </c>
      <c r="D127" s="2"/>
      <c r="E127" s="2"/>
      <c r="F127" s="2"/>
      <c r="G127" s="2"/>
      <c r="H127" s="2"/>
      <c r="I127" s="2"/>
      <c r="J127" s="2"/>
      <c r="K127" s="2"/>
      <c r="L127" s="2"/>
      <c r="M127" s="2"/>
    </row>
    <row r="128" spans="1:13" customFormat="1" x14ac:dyDescent="0.35">
      <c r="A128" s="43"/>
      <c r="B128" s="44"/>
      <c r="C128" s="45" t="s">
        <v>204</v>
      </c>
      <c r="D128" s="2"/>
      <c r="E128" s="2"/>
      <c r="F128" s="2"/>
      <c r="G128" s="2"/>
      <c r="H128" s="2"/>
      <c r="I128" s="2"/>
      <c r="J128" s="2"/>
      <c r="K128" s="2"/>
      <c r="L128" s="2"/>
      <c r="M128" s="2"/>
    </row>
    <row r="129" spans="1:13" customFormat="1" x14ac:dyDescent="0.35">
      <c r="A129" s="43"/>
      <c r="B129" s="44"/>
      <c r="C129" s="45" t="s">
        <v>205</v>
      </c>
      <c r="D129" s="2"/>
      <c r="E129" s="2"/>
      <c r="F129" s="2"/>
      <c r="G129" s="2"/>
      <c r="H129" s="2"/>
      <c r="I129" s="2"/>
      <c r="J129" s="2"/>
      <c r="K129" s="2"/>
      <c r="L129" s="2"/>
      <c r="M129" s="2"/>
    </row>
    <row r="130" spans="1:13" customFormat="1" x14ac:dyDescent="0.35">
      <c r="A130" s="43"/>
      <c r="B130" s="44"/>
      <c r="C130" s="45" t="s">
        <v>206</v>
      </c>
      <c r="D130" s="2"/>
      <c r="E130" s="2"/>
      <c r="F130" s="2"/>
      <c r="G130" s="2"/>
      <c r="H130" s="2"/>
      <c r="I130" s="2"/>
      <c r="J130" s="2"/>
      <c r="K130" s="2"/>
      <c r="L130" s="2"/>
      <c r="M130" s="2"/>
    </row>
    <row r="131" spans="1:13" customFormat="1" x14ac:dyDescent="0.35">
      <c r="A131" s="43"/>
      <c r="B131" s="44"/>
      <c r="C131" s="45" t="s">
        <v>207</v>
      </c>
      <c r="D131" s="2"/>
      <c r="E131" s="2"/>
      <c r="F131" s="2"/>
      <c r="G131" s="2"/>
      <c r="H131" s="2"/>
      <c r="I131" s="2"/>
      <c r="J131" s="2"/>
      <c r="K131" s="2"/>
      <c r="L131" s="2"/>
      <c r="M131" s="2"/>
    </row>
    <row r="132" spans="1:13" customFormat="1" x14ac:dyDescent="0.35">
      <c r="A132" s="43"/>
      <c r="B132" s="44"/>
      <c r="C132" s="45" t="s">
        <v>208</v>
      </c>
      <c r="D132" s="2"/>
      <c r="E132" s="2"/>
      <c r="F132" s="2"/>
      <c r="G132" s="2"/>
      <c r="H132" s="2"/>
      <c r="I132" s="2"/>
      <c r="J132" s="2"/>
      <c r="K132" s="2"/>
      <c r="L132" s="2"/>
      <c r="M132" s="2"/>
    </row>
    <row r="133" spans="1:13" customFormat="1" x14ac:dyDescent="0.35">
      <c r="A133" s="43"/>
      <c r="B133" s="44" t="s">
        <v>209</v>
      </c>
      <c r="C133" s="45" t="s">
        <v>200</v>
      </c>
      <c r="D133" s="2"/>
      <c r="E133" s="2"/>
      <c r="F133" s="2"/>
      <c r="G133" s="2"/>
      <c r="H133" s="2"/>
      <c r="I133" s="2"/>
      <c r="J133" s="2"/>
      <c r="K133" s="2"/>
      <c r="L133" s="2"/>
      <c r="M133" s="2"/>
    </row>
    <row r="134" spans="1:13" customFormat="1" x14ac:dyDescent="0.35">
      <c r="A134" s="43"/>
      <c r="B134" s="44"/>
      <c r="C134" s="45" t="s">
        <v>202</v>
      </c>
      <c r="D134" s="2"/>
      <c r="E134" s="2"/>
      <c r="F134" s="2"/>
      <c r="G134" s="2"/>
      <c r="H134" s="2"/>
      <c r="I134" s="2"/>
      <c r="J134" s="2"/>
      <c r="K134" s="2"/>
      <c r="L134" s="2"/>
      <c r="M134" s="2"/>
    </row>
    <row r="135" spans="1:13" customFormat="1" x14ac:dyDescent="0.35">
      <c r="A135" s="43"/>
      <c r="B135" s="44"/>
      <c r="C135" s="45" t="s">
        <v>203</v>
      </c>
      <c r="D135" s="2"/>
      <c r="E135" s="2"/>
      <c r="F135" s="2"/>
      <c r="G135" s="2"/>
      <c r="H135" s="2"/>
      <c r="I135" s="2"/>
      <c r="J135" s="2"/>
      <c r="K135" s="2"/>
      <c r="L135" s="2"/>
      <c r="M135" s="2"/>
    </row>
    <row r="136" spans="1:13" customFormat="1" x14ac:dyDescent="0.35">
      <c r="A136" s="43"/>
      <c r="B136" s="44"/>
      <c r="C136" s="45" t="s">
        <v>204</v>
      </c>
      <c r="D136" s="2"/>
      <c r="E136" s="2"/>
      <c r="F136" s="2"/>
      <c r="G136" s="2"/>
      <c r="H136" s="2"/>
      <c r="I136" s="2"/>
      <c r="J136" s="2"/>
      <c r="K136" s="2"/>
      <c r="L136" s="2"/>
      <c r="M136" s="2"/>
    </row>
    <row r="137" spans="1:13" customFormat="1" x14ac:dyDescent="0.35">
      <c r="A137" s="43"/>
      <c r="B137" s="44"/>
      <c r="C137" s="45" t="s">
        <v>210</v>
      </c>
      <c r="D137" s="2"/>
      <c r="E137" s="2"/>
      <c r="F137" s="2"/>
      <c r="G137" s="2"/>
      <c r="H137" s="2"/>
      <c r="I137" s="2"/>
      <c r="J137" s="2"/>
      <c r="K137" s="2"/>
      <c r="L137" s="2"/>
      <c r="M137" s="2"/>
    </row>
    <row r="138" spans="1:13" customFormat="1" x14ac:dyDescent="0.35">
      <c r="A138" s="43"/>
      <c r="B138" s="44"/>
      <c r="C138" s="45" t="s">
        <v>205</v>
      </c>
      <c r="D138" s="2"/>
      <c r="E138" s="2"/>
      <c r="F138" s="2"/>
      <c r="G138" s="2"/>
      <c r="H138" s="2"/>
      <c r="I138" s="2"/>
      <c r="J138" s="2"/>
      <c r="K138" s="2"/>
      <c r="L138" s="2"/>
      <c r="M138" s="2"/>
    </row>
    <row r="139" spans="1:13" customFormat="1" x14ac:dyDescent="0.35">
      <c r="A139" s="55"/>
      <c r="B139" s="56"/>
      <c r="C139" s="57" t="s">
        <v>206</v>
      </c>
      <c r="D139" s="2"/>
      <c r="E139" s="2"/>
      <c r="F139" s="2"/>
      <c r="G139" s="2"/>
      <c r="H139" s="2"/>
      <c r="I139" s="2"/>
      <c r="J139" s="2"/>
      <c r="K139" s="2"/>
      <c r="L139" s="2"/>
      <c r="M139" s="2"/>
    </row>
    <row r="140" spans="1:13" customFormat="1" x14ac:dyDescent="0.35">
      <c r="A140" s="55"/>
      <c r="B140" s="56"/>
      <c r="C140" s="57" t="s">
        <v>207</v>
      </c>
      <c r="D140" s="2"/>
      <c r="E140" s="2"/>
      <c r="F140" s="2"/>
      <c r="G140" s="2"/>
      <c r="H140" s="2"/>
      <c r="I140" s="2"/>
      <c r="J140" s="2"/>
      <c r="K140" s="2"/>
      <c r="L140" s="2"/>
      <c r="M140" s="2"/>
    </row>
    <row r="141" spans="1:13" customFormat="1" x14ac:dyDescent="0.35">
      <c r="A141" s="55"/>
      <c r="B141" s="56"/>
      <c r="C141" s="57" t="s">
        <v>208</v>
      </c>
      <c r="D141" s="2"/>
      <c r="E141" s="2"/>
      <c r="F141" s="2"/>
      <c r="G141" s="2"/>
      <c r="H141" s="2"/>
      <c r="I141" s="2"/>
      <c r="J141" s="2"/>
      <c r="K141" s="2"/>
      <c r="L141" s="2"/>
      <c r="M141" s="2"/>
    </row>
    <row r="142" spans="1:13" customFormat="1" x14ac:dyDescent="0.35">
      <c r="A142" s="55"/>
      <c r="B142" s="44" t="s">
        <v>211</v>
      </c>
      <c r="C142" s="45" t="s">
        <v>212</v>
      </c>
      <c r="D142" s="2"/>
      <c r="E142" s="2"/>
      <c r="F142" s="2"/>
      <c r="G142" s="2"/>
      <c r="H142" s="2"/>
      <c r="I142" s="2"/>
      <c r="J142" s="2"/>
      <c r="K142" s="2"/>
      <c r="L142" s="2"/>
      <c r="M142" s="2"/>
    </row>
    <row r="143" spans="1:13" customFormat="1" x14ac:dyDescent="0.35">
      <c r="A143" s="55"/>
      <c r="B143" s="56"/>
      <c r="C143" s="57" t="s">
        <v>213</v>
      </c>
      <c r="D143" s="2"/>
      <c r="E143" s="2"/>
      <c r="F143" s="2"/>
      <c r="G143" s="2"/>
      <c r="H143" s="2"/>
      <c r="I143" s="2"/>
      <c r="J143" s="2"/>
      <c r="K143" s="2"/>
      <c r="L143" s="2"/>
      <c r="M143" s="2"/>
    </row>
    <row r="144" spans="1:13" customFormat="1" x14ac:dyDescent="0.35">
      <c r="A144" s="55"/>
      <c r="B144" s="56"/>
      <c r="C144" s="57" t="s">
        <v>214</v>
      </c>
      <c r="D144" s="2"/>
      <c r="E144" s="2"/>
      <c r="F144" s="2"/>
      <c r="G144" s="2"/>
      <c r="H144" s="2"/>
      <c r="I144" s="2"/>
      <c r="J144" s="2"/>
      <c r="K144" s="2"/>
      <c r="L144" s="2"/>
      <c r="M144" s="2"/>
    </row>
    <row r="145" spans="1:13" customFormat="1" x14ac:dyDescent="0.35">
      <c r="A145" s="55"/>
      <c r="B145" s="56"/>
      <c r="C145" s="57" t="s">
        <v>215</v>
      </c>
      <c r="D145" s="2"/>
      <c r="E145" s="2"/>
      <c r="F145" s="2"/>
      <c r="G145" s="2"/>
      <c r="H145" s="2"/>
      <c r="I145" s="2"/>
      <c r="J145" s="2"/>
      <c r="K145" s="2"/>
      <c r="L145" s="2"/>
      <c r="M145" s="2"/>
    </row>
    <row r="146" spans="1:13" customFormat="1" x14ac:dyDescent="0.35">
      <c r="A146" s="55"/>
      <c r="B146" s="56"/>
      <c r="C146" s="57" t="s">
        <v>216</v>
      </c>
      <c r="D146" s="2"/>
      <c r="E146" s="2"/>
      <c r="F146" s="2"/>
      <c r="G146" s="2"/>
      <c r="H146" s="2"/>
      <c r="I146" s="2"/>
      <c r="J146" s="2"/>
      <c r="K146" s="2"/>
      <c r="L146" s="2"/>
      <c r="M146" s="2"/>
    </row>
    <row r="147" spans="1:13" customFormat="1" x14ac:dyDescent="0.35">
      <c r="A147" s="55"/>
      <c r="B147" s="56"/>
      <c r="C147" s="57" t="s">
        <v>217</v>
      </c>
      <c r="D147" s="2"/>
      <c r="E147" s="2"/>
      <c r="F147" s="2"/>
      <c r="G147" s="2"/>
      <c r="H147" s="2"/>
      <c r="I147" s="2"/>
      <c r="J147" s="2"/>
      <c r="K147" s="2"/>
      <c r="L147" s="2"/>
      <c r="M147" s="2"/>
    </row>
    <row r="148" spans="1:13" customFormat="1" ht="16" thickBot="1" x14ac:dyDescent="0.4">
      <c r="A148" s="50"/>
      <c r="B148" s="51"/>
      <c r="C148" s="52" t="s">
        <v>218</v>
      </c>
      <c r="D148" s="2"/>
      <c r="E148" s="2"/>
      <c r="F148" s="2"/>
      <c r="G148" s="2"/>
      <c r="H148" s="2"/>
      <c r="I148" s="2"/>
      <c r="J148" s="2"/>
      <c r="K148" s="2"/>
      <c r="L148" s="2"/>
      <c r="M148" s="2"/>
    </row>
    <row r="149" spans="1:13" customFormat="1" ht="16" thickTop="1" x14ac:dyDescent="0.35">
      <c r="A149" s="53" t="s">
        <v>219</v>
      </c>
      <c r="B149" s="54" t="s">
        <v>220</v>
      </c>
      <c r="C149" s="54" t="s">
        <v>221</v>
      </c>
      <c r="D149" s="2"/>
      <c r="E149" s="2"/>
      <c r="F149" s="2"/>
      <c r="G149" s="2"/>
      <c r="H149" s="2"/>
      <c r="I149" s="2"/>
      <c r="J149" s="2"/>
      <c r="K149" s="2"/>
      <c r="L149" s="2"/>
      <c r="M149" s="2"/>
    </row>
    <row r="150" spans="1:13" customFormat="1" x14ac:dyDescent="0.35">
      <c r="A150" s="43"/>
      <c r="B150" s="44"/>
      <c r="C150" s="44" t="s">
        <v>222</v>
      </c>
      <c r="D150" s="2"/>
      <c r="E150" s="2"/>
      <c r="F150" s="2"/>
      <c r="G150" s="2"/>
      <c r="H150" s="2"/>
      <c r="I150" s="2"/>
      <c r="J150" s="2"/>
      <c r="K150" s="2"/>
      <c r="L150" s="2"/>
      <c r="M150" s="2"/>
    </row>
    <row r="151" spans="1:13" customFormat="1" x14ac:dyDescent="0.35">
      <c r="A151" s="43"/>
      <c r="B151" s="44" t="s">
        <v>223</v>
      </c>
      <c r="C151" s="45" t="s">
        <v>224</v>
      </c>
      <c r="D151" s="2"/>
      <c r="E151" s="2"/>
      <c r="F151" s="2"/>
      <c r="G151" s="2"/>
      <c r="H151" s="2"/>
      <c r="I151" s="2"/>
      <c r="J151" s="2"/>
      <c r="K151" s="2"/>
      <c r="L151" s="2"/>
      <c r="M151" s="2"/>
    </row>
    <row r="152" spans="1:13" customFormat="1" ht="18.649999999999999" customHeight="1" x14ac:dyDescent="0.35">
      <c r="A152" s="43"/>
      <c r="B152" s="44"/>
      <c r="C152" s="45" t="s">
        <v>225</v>
      </c>
      <c r="D152" s="2"/>
      <c r="E152" s="2"/>
      <c r="F152" s="2"/>
      <c r="G152" s="2"/>
      <c r="H152" s="2"/>
      <c r="I152" s="2"/>
      <c r="J152" s="2"/>
      <c r="K152" s="2"/>
      <c r="L152" s="2"/>
      <c r="M152" s="2"/>
    </row>
    <row r="153" spans="1:13" customFormat="1" x14ac:dyDescent="0.35">
      <c r="A153" s="43"/>
      <c r="B153" s="44"/>
      <c r="C153" s="45" t="s">
        <v>226</v>
      </c>
      <c r="D153" s="2"/>
      <c r="E153" s="2"/>
      <c r="F153" s="2"/>
      <c r="G153" s="2"/>
      <c r="H153" s="2"/>
      <c r="I153" s="2"/>
      <c r="J153" s="2"/>
      <c r="K153" s="2"/>
      <c r="L153" s="2"/>
      <c r="M153" s="2"/>
    </row>
    <row r="154" spans="1:13" customFormat="1" x14ac:dyDescent="0.35">
      <c r="A154" s="43"/>
      <c r="B154" s="44"/>
      <c r="C154" s="45" t="s">
        <v>227</v>
      </c>
      <c r="D154" s="2"/>
      <c r="E154" s="2"/>
      <c r="F154" s="2"/>
      <c r="G154" s="2"/>
      <c r="H154" s="2"/>
      <c r="I154" s="2"/>
      <c r="J154" s="2"/>
      <c r="K154" s="2"/>
      <c r="L154" s="2"/>
      <c r="M154" s="2"/>
    </row>
    <row r="155" spans="1:13" customFormat="1" x14ac:dyDescent="0.35">
      <c r="A155" s="43"/>
      <c r="B155" s="44"/>
      <c r="C155" s="45" t="s">
        <v>228</v>
      </c>
      <c r="D155" s="2"/>
      <c r="E155" s="2"/>
      <c r="F155" s="2"/>
      <c r="G155" s="2"/>
      <c r="H155" s="2"/>
      <c r="I155" s="2"/>
      <c r="J155" s="2"/>
      <c r="K155" s="2"/>
      <c r="L155" s="2"/>
      <c r="M155" s="2"/>
    </row>
    <row r="156" spans="1:13" customFormat="1" x14ac:dyDescent="0.35">
      <c r="A156" s="43"/>
      <c r="B156" s="44" t="s">
        <v>229</v>
      </c>
      <c r="C156" s="45" t="s">
        <v>230</v>
      </c>
      <c r="D156" s="2"/>
      <c r="E156" s="2"/>
      <c r="F156" s="2"/>
      <c r="G156" s="2"/>
      <c r="H156" s="2"/>
      <c r="I156" s="2"/>
      <c r="J156" s="2"/>
      <c r="K156" s="2"/>
      <c r="L156" s="2"/>
      <c r="M156" s="2"/>
    </row>
    <row r="157" spans="1:13" customFormat="1" x14ac:dyDescent="0.35">
      <c r="A157" s="43"/>
      <c r="B157" s="44"/>
      <c r="C157" s="45" t="s">
        <v>231</v>
      </c>
      <c r="D157" s="2"/>
      <c r="E157" s="2"/>
      <c r="F157" s="2"/>
      <c r="G157" s="2"/>
      <c r="H157" s="2"/>
      <c r="I157" s="2"/>
      <c r="J157" s="2"/>
      <c r="K157" s="2"/>
      <c r="L157" s="2"/>
      <c r="M157" s="2"/>
    </row>
    <row r="158" spans="1:13" customFormat="1" x14ac:dyDescent="0.35">
      <c r="A158" s="43"/>
      <c r="B158" s="44"/>
      <c r="C158" s="45" t="s">
        <v>232</v>
      </c>
      <c r="D158" s="2"/>
      <c r="E158" s="2"/>
      <c r="F158" s="2"/>
      <c r="G158" s="2"/>
      <c r="H158" s="2"/>
      <c r="I158" s="2"/>
      <c r="J158" s="2"/>
      <c r="K158" s="2"/>
      <c r="L158" s="2"/>
      <c r="M158" s="2"/>
    </row>
    <row r="159" spans="1:13" customFormat="1" ht="33.65" customHeight="1" x14ac:dyDescent="0.35">
      <c r="A159" s="43"/>
      <c r="B159" s="44"/>
      <c r="C159" s="45" t="s">
        <v>233</v>
      </c>
      <c r="D159" s="2"/>
      <c r="E159" s="2"/>
      <c r="F159" s="2"/>
      <c r="G159" s="2"/>
      <c r="H159" s="2"/>
      <c r="I159" s="2"/>
      <c r="J159" s="2"/>
      <c r="K159" s="2"/>
      <c r="L159" s="2"/>
      <c r="M159" s="2"/>
    </row>
    <row r="160" spans="1:13" customFormat="1" x14ac:dyDescent="0.35">
      <c r="A160" s="43"/>
      <c r="B160" s="44" t="s">
        <v>234</v>
      </c>
      <c r="C160" s="45" t="s">
        <v>235</v>
      </c>
      <c r="D160" s="2"/>
      <c r="E160" s="2"/>
      <c r="F160" s="2"/>
      <c r="G160" s="2"/>
      <c r="H160" s="2"/>
      <c r="I160" s="2"/>
      <c r="J160" s="2"/>
      <c r="K160" s="2"/>
      <c r="L160" s="2"/>
      <c r="M160" s="2"/>
    </row>
    <row r="161" spans="1:13" customFormat="1" ht="17.149999999999999" customHeight="1" x14ac:dyDescent="0.35">
      <c r="A161" s="43"/>
      <c r="B161" s="44"/>
      <c r="C161" s="45" t="s">
        <v>236</v>
      </c>
      <c r="D161" s="2"/>
      <c r="E161" s="2"/>
      <c r="F161" s="2"/>
      <c r="G161" s="2"/>
      <c r="H161" s="2"/>
      <c r="I161" s="2"/>
      <c r="J161" s="2"/>
      <c r="K161" s="2"/>
      <c r="L161" s="2"/>
      <c r="M161" s="2"/>
    </row>
    <row r="162" spans="1:13" customFormat="1" x14ac:dyDescent="0.35">
      <c r="A162" s="43"/>
      <c r="B162" s="44"/>
      <c r="C162" s="45" t="s">
        <v>237</v>
      </c>
      <c r="D162" s="2"/>
      <c r="E162" s="2"/>
      <c r="F162" s="2"/>
      <c r="G162" s="2"/>
      <c r="H162" s="2"/>
      <c r="I162" s="2"/>
      <c r="J162" s="2"/>
      <c r="K162" s="2"/>
      <c r="L162" s="2"/>
      <c r="M162" s="2"/>
    </row>
    <row r="163" spans="1:13" customFormat="1" x14ac:dyDescent="0.35">
      <c r="A163" s="43"/>
      <c r="B163" s="44" t="s">
        <v>238</v>
      </c>
      <c r="C163" s="45" t="s">
        <v>239</v>
      </c>
      <c r="D163" s="2"/>
      <c r="E163" s="2"/>
      <c r="F163" s="2"/>
      <c r="G163" s="2"/>
      <c r="H163" s="2"/>
      <c r="I163" s="2"/>
      <c r="J163" s="2"/>
      <c r="K163" s="2"/>
      <c r="L163" s="2"/>
      <c r="M163" s="2"/>
    </row>
    <row r="164" spans="1:13" customFormat="1" x14ac:dyDescent="0.35">
      <c r="A164" s="43"/>
      <c r="B164" s="44"/>
      <c r="C164" s="45" t="s">
        <v>240</v>
      </c>
      <c r="D164" s="2"/>
      <c r="E164" s="2"/>
      <c r="F164" s="2"/>
      <c r="G164" s="2"/>
      <c r="H164" s="2"/>
      <c r="I164" s="2"/>
      <c r="J164" s="2"/>
      <c r="K164" s="2"/>
      <c r="L164" s="2"/>
      <c r="M164" s="2"/>
    </row>
    <row r="165" spans="1:13" customFormat="1" x14ac:dyDescent="0.35">
      <c r="A165" s="43"/>
      <c r="B165" s="44"/>
      <c r="C165" s="45" t="s">
        <v>241</v>
      </c>
      <c r="D165" s="2"/>
      <c r="E165" s="2"/>
      <c r="F165" s="2"/>
      <c r="G165" s="2"/>
      <c r="H165" s="2"/>
      <c r="I165" s="2"/>
      <c r="J165" s="2"/>
      <c r="K165" s="2"/>
      <c r="L165" s="2"/>
      <c r="M165" s="2"/>
    </row>
    <row r="166" spans="1:13" customFormat="1" x14ac:dyDescent="0.35">
      <c r="A166" s="43"/>
      <c r="B166" s="44"/>
      <c r="C166" s="45" t="s">
        <v>242</v>
      </c>
      <c r="D166" s="2"/>
      <c r="E166" s="2"/>
      <c r="F166" s="2"/>
      <c r="G166" s="2"/>
      <c r="H166" s="2"/>
      <c r="I166" s="2"/>
      <c r="J166" s="2"/>
      <c r="K166" s="2"/>
      <c r="L166" s="2"/>
      <c r="M166" s="2"/>
    </row>
    <row r="167" spans="1:13" customFormat="1" x14ac:dyDescent="0.35">
      <c r="A167" s="43"/>
      <c r="B167" s="44"/>
      <c r="C167" s="45" t="s">
        <v>243</v>
      </c>
      <c r="D167" s="2"/>
      <c r="E167" s="2"/>
      <c r="F167" s="2"/>
      <c r="G167" s="2"/>
      <c r="H167" s="2"/>
      <c r="I167" s="2"/>
      <c r="J167" s="2"/>
      <c r="K167" s="2"/>
      <c r="L167" s="2"/>
      <c r="M167" s="2"/>
    </row>
    <row r="168" spans="1:13" customFormat="1" ht="31.25" customHeight="1" x14ac:dyDescent="0.35">
      <c r="A168" s="43"/>
      <c r="B168" s="44"/>
      <c r="C168" s="45" t="s">
        <v>568</v>
      </c>
      <c r="D168" s="2"/>
      <c r="E168" s="2"/>
      <c r="F168" s="2"/>
      <c r="G168" s="2"/>
      <c r="H168" s="2"/>
      <c r="I168" s="2"/>
      <c r="J168" s="2"/>
      <c r="K168" s="2"/>
      <c r="L168" s="2"/>
      <c r="M168" s="2"/>
    </row>
    <row r="169" spans="1:13" customFormat="1" x14ac:dyDescent="0.35">
      <c r="A169" s="43"/>
      <c r="B169" s="44" t="s">
        <v>244</v>
      </c>
      <c r="C169" s="45" t="s">
        <v>245</v>
      </c>
      <c r="D169" s="2"/>
      <c r="E169" s="2"/>
      <c r="F169" s="2"/>
      <c r="G169" s="2"/>
      <c r="H169" s="2"/>
      <c r="I169" s="2"/>
      <c r="J169" s="2"/>
      <c r="K169" s="2"/>
      <c r="L169" s="2"/>
      <c r="M169" s="2"/>
    </row>
    <row r="170" spans="1:13" customFormat="1" x14ac:dyDescent="0.35">
      <c r="A170" s="43"/>
      <c r="B170" s="44"/>
      <c r="C170" s="45" t="s">
        <v>246</v>
      </c>
      <c r="D170" s="2"/>
      <c r="E170" s="2"/>
      <c r="F170" s="2"/>
      <c r="G170" s="2"/>
      <c r="H170" s="2"/>
      <c r="I170" s="2"/>
      <c r="J170" s="2"/>
      <c r="K170" s="2"/>
      <c r="L170" s="2"/>
      <c r="M170" s="2"/>
    </row>
    <row r="171" spans="1:13" customFormat="1" x14ac:dyDescent="0.35">
      <c r="A171" s="43"/>
      <c r="B171" s="44"/>
      <c r="C171" s="45" t="s">
        <v>247</v>
      </c>
      <c r="D171" s="2"/>
      <c r="E171" s="2"/>
      <c r="F171" s="2"/>
      <c r="G171" s="2"/>
      <c r="H171" s="2"/>
      <c r="I171" s="2"/>
      <c r="J171" s="2"/>
      <c r="K171" s="2"/>
      <c r="L171" s="2"/>
      <c r="M171" s="2"/>
    </row>
    <row r="172" spans="1:13" customFormat="1" x14ac:dyDescent="0.35">
      <c r="A172" s="43"/>
      <c r="B172" s="44" t="s">
        <v>248</v>
      </c>
      <c r="C172" s="45" t="s">
        <v>249</v>
      </c>
      <c r="D172" s="2"/>
      <c r="E172" s="2"/>
      <c r="F172" s="2"/>
      <c r="G172" s="2"/>
      <c r="H172" s="2"/>
      <c r="I172" s="2"/>
      <c r="J172" s="2"/>
      <c r="K172" s="2"/>
      <c r="L172" s="2"/>
      <c r="M172" s="2"/>
    </row>
    <row r="173" spans="1:13" customFormat="1" x14ac:dyDescent="0.35">
      <c r="A173" s="43"/>
      <c r="B173" s="44"/>
      <c r="C173" s="45" t="s">
        <v>250</v>
      </c>
      <c r="D173" s="2"/>
      <c r="E173" s="2"/>
      <c r="F173" s="2"/>
      <c r="G173" s="2"/>
      <c r="H173" s="2"/>
      <c r="I173" s="2"/>
      <c r="J173" s="2"/>
      <c r="K173" s="2"/>
      <c r="L173" s="2"/>
      <c r="M173" s="2"/>
    </row>
    <row r="174" spans="1:13" customFormat="1" x14ac:dyDescent="0.35">
      <c r="A174" s="43"/>
      <c r="B174" s="44"/>
      <c r="C174" s="45" t="s">
        <v>251</v>
      </c>
      <c r="D174" s="2"/>
      <c r="E174" s="2"/>
      <c r="F174" s="2"/>
      <c r="G174" s="2"/>
      <c r="H174" s="2"/>
      <c r="I174" s="2"/>
      <c r="J174" s="2"/>
      <c r="K174" s="2"/>
      <c r="L174" s="2"/>
      <c r="M174" s="2"/>
    </row>
    <row r="175" spans="1:13" customFormat="1" x14ac:dyDescent="0.35">
      <c r="A175" s="43"/>
      <c r="B175" s="44"/>
      <c r="C175" s="45" t="s">
        <v>252</v>
      </c>
      <c r="D175" s="2"/>
      <c r="E175" s="2"/>
      <c r="F175" s="2"/>
      <c r="G175" s="2"/>
      <c r="H175" s="2"/>
      <c r="I175" s="2"/>
      <c r="J175" s="2"/>
      <c r="K175" s="2"/>
      <c r="L175" s="2"/>
      <c r="M175" s="2"/>
    </row>
    <row r="176" spans="1:13" customFormat="1" x14ac:dyDescent="0.35">
      <c r="A176" s="43"/>
      <c r="B176" s="44"/>
      <c r="C176" s="45" t="s">
        <v>253</v>
      </c>
      <c r="D176" s="2"/>
      <c r="E176" s="2"/>
      <c r="F176" s="2"/>
      <c r="G176" s="2"/>
      <c r="H176" s="2"/>
      <c r="I176" s="2"/>
      <c r="J176" s="2"/>
      <c r="K176" s="2"/>
      <c r="L176" s="2"/>
      <c r="M176" s="2"/>
    </row>
    <row r="177" spans="1:13" customFormat="1" x14ac:dyDescent="0.35">
      <c r="A177" s="43"/>
      <c r="B177" s="44"/>
      <c r="C177" s="45" t="s">
        <v>254</v>
      </c>
      <c r="D177" s="2"/>
      <c r="E177" s="2"/>
      <c r="F177" s="2"/>
      <c r="G177" s="2"/>
      <c r="H177" s="2"/>
      <c r="I177" s="2"/>
      <c r="J177" s="2"/>
      <c r="K177" s="2"/>
      <c r="L177" s="2"/>
      <c r="M177" s="2"/>
    </row>
    <row r="178" spans="1:13" customFormat="1" x14ac:dyDescent="0.35">
      <c r="A178" s="43"/>
      <c r="B178" s="44"/>
      <c r="C178" s="45" t="s">
        <v>255</v>
      </c>
      <c r="D178" s="2"/>
      <c r="E178" s="2"/>
      <c r="F178" s="2"/>
      <c r="G178" s="2"/>
      <c r="H178" s="2"/>
      <c r="I178" s="2"/>
      <c r="J178" s="2"/>
      <c r="K178" s="2"/>
      <c r="L178" s="2"/>
      <c r="M178" s="2"/>
    </row>
    <row r="179" spans="1:13" customFormat="1" x14ac:dyDescent="0.35">
      <c r="A179" s="43"/>
      <c r="B179" s="44"/>
      <c r="C179" s="45" t="s">
        <v>256</v>
      </c>
      <c r="D179" s="2"/>
      <c r="E179" s="2"/>
      <c r="F179" s="2"/>
      <c r="G179" s="2"/>
      <c r="H179" s="2"/>
      <c r="I179" s="2"/>
      <c r="J179" s="2"/>
      <c r="K179" s="2"/>
      <c r="L179" s="2"/>
      <c r="M179" s="2"/>
    </row>
    <row r="180" spans="1:13" customFormat="1" x14ac:dyDescent="0.35">
      <c r="A180" s="43"/>
      <c r="B180" s="44" t="s">
        <v>257</v>
      </c>
      <c r="C180" s="45" t="s">
        <v>258</v>
      </c>
      <c r="D180" s="2"/>
      <c r="E180" s="2"/>
      <c r="F180" s="2"/>
      <c r="G180" s="2"/>
      <c r="H180" s="2"/>
      <c r="I180" s="2"/>
      <c r="J180" s="2"/>
      <c r="K180" s="2"/>
      <c r="L180" s="2"/>
      <c r="M180" s="2"/>
    </row>
    <row r="181" spans="1:13" customFormat="1" x14ac:dyDescent="0.35">
      <c r="A181" s="43"/>
      <c r="B181" s="44"/>
      <c r="C181" s="45" t="s">
        <v>259</v>
      </c>
      <c r="D181" s="2"/>
      <c r="E181" s="2"/>
      <c r="F181" s="2"/>
      <c r="G181" s="2"/>
      <c r="H181" s="2"/>
      <c r="I181" s="2"/>
      <c r="J181" s="2"/>
      <c r="K181" s="2"/>
      <c r="L181" s="2"/>
      <c r="M181" s="2"/>
    </row>
    <row r="182" spans="1:13" customFormat="1" x14ac:dyDescent="0.35">
      <c r="A182" s="43"/>
      <c r="B182" s="44"/>
      <c r="C182" s="45" t="s">
        <v>260</v>
      </c>
      <c r="D182" s="2"/>
      <c r="E182" s="2"/>
      <c r="F182" s="2"/>
      <c r="G182" s="2"/>
      <c r="H182" s="2"/>
      <c r="I182" s="2"/>
      <c r="J182" s="2"/>
      <c r="K182" s="2"/>
      <c r="L182" s="2"/>
      <c r="M182" s="2"/>
    </row>
    <row r="183" spans="1:13" customFormat="1" x14ac:dyDescent="0.35">
      <c r="A183" s="43"/>
      <c r="B183" s="44"/>
      <c r="C183" s="45" t="s">
        <v>261</v>
      </c>
      <c r="D183" s="2"/>
      <c r="E183" s="2"/>
      <c r="F183" s="2"/>
      <c r="G183" s="2"/>
      <c r="H183" s="2"/>
      <c r="I183" s="2"/>
      <c r="J183" s="2"/>
      <c r="K183" s="2"/>
      <c r="L183" s="2"/>
      <c r="M183" s="2"/>
    </row>
    <row r="184" spans="1:13" customFormat="1" x14ac:dyDescent="0.35">
      <c r="A184" s="43"/>
      <c r="B184" s="44"/>
      <c r="C184" s="45" t="s">
        <v>262</v>
      </c>
      <c r="D184" s="2"/>
      <c r="E184" s="2"/>
      <c r="F184" s="2"/>
      <c r="G184" s="2"/>
      <c r="H184" s="2"/>
      <c r="I184" s="2"/>
      <c r="J184" s="2"/>
      <c r="K184" s="2"/>
      <c r="L184" s="2"/>
      <c r="M184" s="2"/>
    </row>
    <row r="185" spans="1:13" customFormat="1" x14ac:dyDescent="0.35">
      <c r="A185" s="43"/>
      <c r="B185" s="44"/>
      <c r="C185" s="45" t="s">
        <v>263</v>
      </c>
      <c r="D185" s="2"/>
      <c r="E185" s="2"/>
      <c r="F185" s="2"/>
      <c r="G185" s="2"/>
      <c r="H185" s="2"/>
      <c r="I185" s="2"/>
      <c r="J185" s="2"/>
      <c r="K185" s="2"/>
      <c r="L185" s="2"/>
      <c r="M185" s="2"/>
    </row>
    <row r="186" spans="1:13" customFormat="1" x14ac:dyDescent="0.35">
      <c r="A186" s="43"/>
      <c r="B186" s="44"/>
      <c r="C186" s="45" t="s">
        <v>264</v>
      </c>
      <c r="D186" s="2"/>
      <c r="E186" s="2"/>
      <c r="F186" s="2"/>
      <c r="G186" s="2"/>
      <c r="H186" s="2"/>
      <c r="I186" s="2"/>
      <c r="J186" s="2"/>
      <c r="K186" s="2"/>
      <c r="L186" s="2"/>
      <c r="M186" s="2"/>
    </row>
    <row r="187" spans="1:13" customFormat="1" x14ac:dyDescent="0.35">
      <c r="A187" s="43"/>
      <c r="B187" s="44"/>
      <c r="C187" s="45" t="s">
        <v>265</v>
      </c>
      <c r="D187" s="2"/>
      <c r="E187" s="2"/>
      <c r="F187" s="2"/>
      <c r="G187" s="2"/>
      <c r="H187" s="2"/>
      <c r="I187" s="2"/>
      <c r="J187" s="2"/>
      <c r="K187" s="2"/>
      <c r="L187" s="2"/>
      <c r="M187" s="2"/>
    </row>
    <row r="188" spans="1:13" customFormat="1" ht="16" thickBot="1" x14ac:dyDescent="0.4">
      <c r="A188" s="55"/>
      <c r="B188" s="56"/>
      <c r="C188" s="57" t="s">
        <v>266</v>
      </c>
      <c r="D188" s="2"/>
      <c r="E188" s="2"/>
      <c r="F188" s="2"/>
      <c r="G188" s="2"/>
      <c r="H188" s="2"/>
      <c r="I188" s="2"/>
      <c r="J188" s="2"/>
      <c r="K188" s="2"/>
      <c r="L188" s="2"/>
      <c r="M188" s="2"/>
    </row>
    <row r="189" spans="1:13" customFormat="1" x14ac:dyDescent="0.35">
      <c r="A189" s="67" t="s">
        <v>267</v>
      </c>
      <c r="B189" s="68" t="s">
        <v>268</v>
      </c>
      <c r="C189" s="60" t="s">
        <v>269</v>
      </c>
      <c r="D189" s="2"/>
      <c r="E189" s="2"/>
      <c r="F189" s="2"/>
      <c r="G189" s="2"/>
      <c r="H189" s="2"/>
      <c r="I189" s="2"/>
      <c r="J189" s="2"/>
      <c r="K189" s="2"/>
      <c r="L189" s="2"/>
      <c r="M189" s="2"/>
    </row>
    <row r="190" spans="1:13" customFormat="1" x14ac:dyDescent="0.35">
      <c r="A190" s="43"/>
      <c r="B190" s="44"/>
      <c r="C190" s="45" t="s">
        <v>270</v>
      </c>
      <c r="D190" s="2"/>
      <c r="E190" s="2"/>
      <c r="F190" s="2"/>
      <c r="G190" s="2"/>
      <c r="H190" s="2"/>
      <c r="I190" s="2"/>
      <c r="J190" s="2"/>
      <c r="K190" s="2"/>
      <c r="L190" s="2"/>
      <c r="M190" s="2"/>
    </row>
    <row r="191" spans="1:13" customFormat="1" x14ac:dyDescent="0.35">
      <c r="A191" s="43"/>
      <c r="B191" s="44"/>
      <c r="C191" s="45" t="s">
        <v>271</v>
      </c>
      <c r="D191" s="2"/>
      <c r="E191" s="2"/>
      <c r="F191" s="2"/>
      <c r="G191" s="2"/>
      <c r="H191" s="2"/>
      <c r="I191" s="2"/>
      <c r="J191" s="2"/>
      <c r="K191" s="2"/>
      <c r="L191" s="2"/>
      <c r="M191" s="2"/>
    </row>
    <row r="192" spans="1:13" customFormat="1" x14ac:dyDescent="0.35">
      <c r="A192" s="43"/>
      <c r="B192" s="44"/>
      <c r="C192" s="45" t="s">
        <v>272</v>
      </c>
      <c r="D192" s="2"/>
      <c r="E192" s="2"/>
      <c r="F192" s="2"/>
      <c r="G192" s="2"/>
      <c r="H192" s="2"/>
      <c r="I192" s="2"/>
      <c r="J192" s="2"/>
      <c r="K192" s="2"/>
      <c r="L192" s="2"/>
      <c r="M192" s="2"/>
    </row>
    <row r="193" spans="1:13" customFormat="1" x14ac:dyDescent="0.35">
      <c r="A193" s="43"/>
      <c r="B193" s="44"/>
      <c r="C193" s="45" t="s">
        <v>273</v>
      </c>
      <c r="D193" s="2"/>
      <c r="E193" s="2"/>
      <c r="F193" s="2"/>
      <c r="G193" s="2"/>
      <c r="H193" s="2"/>
      <c r="I193" s="2"/>
      <c r="J193" s="2"/>
      <c r="K193" s="2"/>
      <c r="L193" s="2"/>
      <c r="M193" s="2"/>
    </row>
    <row r="194" spans="1:13" customFormat="1" x14ac:dyDescent="0.35">
      <c r="A194" s="43"/>
      <c r="B194" s="44"/>
      <c r="C194" s="45" t="s">
        <v>274</v>
      </c>
      <c r="D194" s="2"/>
      <c r="E194" s="2"/>
      <c r="F194" s="2"/>
      <c r="G194" s="2"/>
      <c r="H194" s="2"/>
      <c r="I194" s="2"/>
      <c r="J194" s="2"/>
      <c r="K194" s="2"/>
      <c r="L194" s="2"/>
      <c r="M194" s="2"/>
    </row>
    <row r="195" spans="1:13" customFormat="1" x14ac:dyDescent="0.35">
      <c r="A195" s="43"/>
      <c r="B195" s="44"/>
      <c r="C195" s="45" t="s">
        <v>275</v>
      </c>
      <c r="D195" s="2"/>
      <c r="E195" s="2"/>
      <c r="F195" s="2"/>
      <c r="G195" s="2"/>
      <c r="H195" s="2"/>
      <c r="I195" s="2"/>
      <c r="J195" s="2"/>
      <c r="K195" s="2"/>
      <c r="L195" s="2"/>
      <c r="M195" s="2"/>
    </row>
    <row r="196" spans="1:13" customFormat="1" x14ac:dyDescent="0.35">
      <c r="A196" s="43"/>
      <c r="B196" s="44"/>
      <c r="C196" s="45" t="s">
        <v>276</v>
      </c>
      <c r="D196" s="2"/>
      <c r="E196" s="2"/>
      <c r="F196" s="2"/>
      <c r="G196" s="2"/>
      <c r="H196" s="2"/>
      <c r="I196" s="2"/>
      <c r="J196" s="2"/>
      <c r="K196" s="2"/>
      <c r="L196" s="2"/>
      <c r="M196" s="2"/>
    </row>
    <row r="197" spans="1:13" customFormat="1" x14ac:dyDescent="0.35">
      <c r="A197" s="43"/>
      <c r="B197" s="44"/>
      <c r="C197" s="45" t="s">
        <v>277</v>
      </c>
      <c r="D197" s="2"/>
      <c r="E197" s="2"/>
      <c r="F197" s="2"/>
      <c r="G197" s="2"/>
      <c r="H197" s="2"/>
      <c r="I197" s="2"/>
      <c r="J197" s="2"/>
      <c r="K197" s="2"/>
      <c r="L197" s="2"/>
      <c r="M197" s="2"/>
    </row>
    <row r="198" spans="1:13" customFormat="1" x14ac:dyDescent="0.35">
      <c r="A198" s="43"/>
      <c r="B198" s="44"/>
      <c r="C198" s="45" t="s">
        <v>278</v>
      </c>
      <c r="D198" s="2"/>
      <c r="E198" s="2"/>
      <c r="F198" s="2"/>
      <c r="G198" s="2"/>
      <c r="H198" s="2"/>
      <c r="I198" s="2"/>
      <c r="J198" s="2"/>
      <c r="K198" s="2"/>
      <c r="L198" s="2"/>
      <c r="M198" s="2"/>
    </row>
    <row r="199" spans="1:13" customFormat="1" x14ac:dyDescent="0.35">
      <c r="A199" s="43"/>
      <c r="B199" s="44"/>
      <c r="C199" s="45" t="s">
        <v>279</v>
      </c>
      <c r="D199" s="2"/>
      <c r="E199" s="2"/>
      <c r="F199" s="2"/>
      <c r="G199" s="2"/>
      <c r="H199" s="2"/>
      <c r="I199" s="2"/>
      <c r="J199" s="2"/>
      <c r="K199" s="2"/>
      <c r="L199" s="2"/>
      <c r="M199" s="2"/>
    </row>
    <row r="200" spans="1:13" customFormat="1" x14ac:dyDescent="0.35">
      <c r="A200" s="43"/>
      <c r="B200" s="44" t="s">
        <v>280</v>
      </c>
      <c r="C200" s="45" t="s">
        <v>269</v>
      </c>
      <c r="D200" s="2"/>
      <c r="E200" s="2"/>
      <c r="F200" s="2"/>
      <c r="G200" s="2"/>
      <c r="H200" s="2"/>
      <c r="I200" s="2"/>
      <c r="J200" s="2"/>
      <c r="K200" s="2"/>
      <c r="L200" s="2"/>
      <c r="M200" s="2"/>
    </row>
    <row r="201" spans="1:13" customFormat="1" x14ac:dyDescent="0.35">
      <c r="A201" s="43"/>
      <c r="B201" s="44"/>
      <c r="C201" s="45" t="s">
        <v>270</v>
      </c>
      <c r="D201" s="2"/>
      <c r="E201" s="2"/>
      <c r="F201" s="2"/>
      <c r="G201" s="2"/>
      <c r="H201" s="2"/>
      <c r="I201" s="2"/>
      <c r="J201" s="2"/>
      <c r="K201" s="2"/>
      <c r="L201" s="2"/>
      <c r="M201" s="2"/>
    </row>
    <row r="202" spans="1:13" customFormat="1" x14ac:dyDescent="0.35">
      <c r="A202" s="43"/>
      <c r="B202" s="44"/>
      <c r="C202" s="45" t="s">
        <v>271</v>
      </c>
      <c r="D202" s="2"/>
      <c r="E202" s="2"/>
      <c r="F202" s="2"/>
      <c r="G202" s="2"/>
      <c r="H202" s="2"/>
      <c r="I202" s="2"/>
      <c r="J202" s="2"/>
      <c r="K202" s="2"/>
      <c r="L202" s="2"/>
      <c r="M202" s="2"/>
    </row>
    <row r="203" spans="1:13" customFormat="1" x14ac:dyDescent="0.35">
      <c r="A203" s="43"/>
      <c r="B203" s="44"/>
      <c r="C203" s="45" t="s">
        <v>274</v>
      </c>
      <c r="D203" s="2"/>
      <c r="E203" s="2"/>
      <c r="F203" s="2"/>
      <c r="G203" s="2"/>
      <c r="H203" s="2"/>
      <c r="I203" s="2"/>
      <c r="J203" s="2"/>
      <c r="K203" s="2"/>
      <c r="L203" s="2"/>
      <c r="M203" s="2"/>
    </row>
    <row r="204" spans="1:13" customFormat="1" x14ac:dyDescent="0.35">
      <c r="A204" s="43"/>
      <c r="B204" s="44"/>
      <c r="C204" s="45" t="s">
        <v>275</v>
      </c>
      <c r="D204" s="2"/>
      <c r="E204" s="2"/>
      <c r="F204" s="2"/>
      <c r="G204" s="2"/>
      <c r="H204" s="2"/>
      <c r="I204" s="2"/>
      <c r="J204" s="2"/>
      <c r="K204" s="2"/>
      <c r="L204" s="2"/>
      <c r="M204" s="2"/>
    </row>
    <row r="205" spans="1:13" customFormat="1" x14ac:dyDescent="0.35">
      <c r="A205" s="43"/>
      <c r="B205" s="44"/>
      <c r="C205" s="45" t="s">
        <v>276</v>
      </c>
      <c r="D205" s="2"/>
      <c r="E205" s="2"/>
      <c r="F205" s="2"/>
      <c r="G205" s="2"/>
      <c r="H205" s="2"/>
      <c r="I205" s="2"/>
      <c r="J205" s="2"/>
      <c r="K205" s="2"/>
      <c r="L205" s="2"/>
      <c r="M205" s="2"/>
    </row>
    <row r="206" spans="1:13" customFormat="1" x14ac:dyDescent="0.35">
      <c r="A206" s="43"/>
      <c r="B206" s="44"/>
      <c r="C206" s="45" t="s">
        <v>281</v>
      </c>
      <c r="D206" s="2"/>
      <c r="E206" s="2"/>
      <c r="F206" s="2"/>
      <c r="G206" s="2"/>
      <c r="H206" s="2"/>
      <c r="I206" s="2"/>
      <c r="J206" s="2"/>
      <c r="K206" s="2"/>
      <c r="L206" s="2"/>
      <c r="M206" s="2"/>
    </row>
    <row r="207" spans="1:13" customFormat="1" x14ac:dyDescent="0.35">
      <c r="A207" s="43"/>
      <c r="B207" s="44"/>
      <c r="C207" s="45" t="s">
        <v>282</v>
      </c>
      <c r="D207" s="2"/>
      <c r="E207" s="2"/>
      <c r="F207" s="2"/>
      <c r="G207" s="2"/>
      <c r="H207" s="2"/>
      <c r="I207" s="2"/>
      <c r="J207" s="2"/>
      <c r="K207" s="2"/>
      <c r="L207" s="2"/>
      <c r="M207" s="2"/>
    </row>
    <row r="208" spans="1:13" customFormat="1" x14ac:dyDescent="0.35">
      <c r="A208" s="43"/>
      <c r="B208" s="44"/>
      <c r="C208" s="45" t="s">
        <v>279</v>
      </c>
      <c r="D208" s="2"/>
      <c r="E208" s="2"/>
      <c r="F208" s="2"/>
      <c r="G208" s="2"/>
      <c r="H208" s="2"/>
      <c r="I208" s="2"/>
      <c r="J208" s="2"/>
      <c r="K208" s="2"/>
      <c r="L208" s="2"/>
      <c r="M208" s="2"/>
    </row>
    <row r="209" spans="1:13" customFormat="1" x14ac:dyDescent="0.35">
      <c r="A209" s="55"/>
      <c r="B209" s="56"/>
      <c r="C209" s="45" t="s">
        <v>283</v>
      </c>
      <c r="D209" s="2"/>
      <c r="E209" s="2"/>
      <c r="F209" s="2"/>
      <c r="G209" s="2"/>
      <c r="H209" s="2"/>
      <c r="I209" s="2"/>
      <c r="J209" s="2"/>
      <c r="K209" s="2"/>
      <c r="L209" s="2"/>
      <c r="M209" s="2"/>
    </row>
    <row r="210" spans="1:13" customFormat="1" x14ac:dyDescent="0.35">
      <c r="A210" s="55"/>
      <c r="B210" s="56"/>
      <c r="C210" s="57" t="s">
        <v>284</v>
      </c>
      <c r="D210" s="2"/>
      <c r="E210" s="2"/>
      <c r="F210" s="2"/>
      <c r="G210" s="2"/>
      <c r="H210" s="2"/>
      <c r="I210" s="2"/>
      <c r="J210" s="2"/>
      <c r="K210" s="2"/>
      <c r="L210" s="2"/>
      <c r="M210" s="2"/>
    </row>
    <row r="211" spans="1:13" customFormat="1" ht="47" thickBot="1" x14ac:dyDescent="0.4">
      <c r="A211" s="63"/>
      <c r="B211" s="69"/>
      <c r="C211" s="65" t="s">
        <v>591</v>
      </c>
      <c r="D211" s="2"/>
      <c r="E211" s="2"/>
      <c r="F211" s="2"/>
      <c r="G211" s="2"/>
      <c r="H211" s="2"/>
      <c r="I211" s="2"/>
      <c r="J211" s="2"/>
      <c r="K211" s="2"/>
      <c r="L211" s="2"/>
      <c r="M211" s="2"/>
    </row>
    <row r="212" spans="1:13" customFormat="1" ht="31" x14ac:dyDescent="0.35">
      <c r="A212" s="53" t="s">
        <v>285</v>
      </c>
      <c r="B212" s="234" t="s">
        <v>286</v>
      </c>
      <c r="C212" s="234" t="s">
        <v>287</v>
      </c>
      <c r="D212" s="2"/>
      <c r="E212" s="2"/>
      <c r="F212" s="2"/>
      <c r="G212" s="2"/>
      <c r="H212" s="2"/>
      <c r="I212" s="2"/>
      <c r="J212" s="2"/>
      <c r="K212" s="2"/>
      <c r="L212" s="2"/>
      <c r="M212" s="2"/>
    </row>
    <row r="213" spans="1:13" customFormat="1" x14ac:dyDescent="0.35">
      <c r="A213" s="43"/>
      <c r="B213" s="44" t="s">
        <v>288</v>
      </c>
      <c r="C213" s="44" t="s">
        <v>287</v>
      </c>
      <c r="D213" s="2"/>
      <c r="E213" s="2"/>
      <c r="F213" s="2"/>
      <c r="G213" s="2"/>
      <c r="H213" s="2"/>
      <c r="I213" s="2"/>
      <c r="J213" s="2"/>
      <c r="K213" s="2"/>
      <c r="L213" s="2"/>
      <c r="M213" s="2"/>
    </row>
    <row r="214" spans="1:13" customFormat="1" x14ac:dyDescent="0.35">
      <c r="A214" s="43"/>
      <c r="B214" s="44" t="s">
        <v>289</v>
      </c>
      <c r="C214" s="44" t="s">
        <v>290</v>
      </c>
      <c r="D214" s="2"/>
      <c r="E214" s="2"/>
      <c r="F214" s="2"/>
      <c r="G214" s="2"/>
      <c r="H214" s="2"/>
      <c r="I214" s="2"/>
      <c r="J214" s="2"/>
      <c r="K214" s="2"/>
      <c r="L214" s="2"/>
      <c r="M214" s="2"/>
    </row>
    <row r="215" spans="1:13" customFormat="1" x14ac:dyDescent="0.35">
      <c r="A215" s="43"/>
      <c r="B215" s="44"/>
      <c r="C215" s="44" t="s">
        <v>291</v>
      </c>
      <c r="D215" s="2"/>
      <c r="E215" s="2"/>
      <c r="F215" s="2"/>
      <c r="G215" s="2"/>
      <c r="H215" s="2"/>
      <c r="I215" s="2"/>
      <c r="J215" s="2"/>
      <c r="K215" s="2"/>
      <c r="L215" s="2"/>
      <c r="M215" s="2"/>
    </row>
    <row r="216" spans="1:13" customFormat="1" x14ac:dyDescent="0.35">
      <c r="A216" s="43"/>
      <c r="B216" s="44"/>
      <c r="C216" s="44" t="s">
        <v>292</v>
      </c>
      <c r="D216" s="2"/>
      <c r="E216" s="2"/>
      <c r="F216" s="2"/>
      <c r="G216" s="2"/>
      <c r="H216" s="2"/>
      <c r="I216" s="2"/>
      <c r="J216" s="2"/>
      <c r="K216" s="2"/>
      <c r="L216" s="2"/>
      <c r="M216" s="2"/>
    </row>
    <row r="217" spans="1:13" customFormat="1" x14ac:dyDescent="0.35">
      <c r="A217" s="43"/>
      <c r="B217" s="44" t="s">
        <v>293</v>
      </c>
      <c r="C217" s="44" t="s">
        <v>294</v>
      </c>
      <c r="D217" s="2"/>
      <c r="E217" s="2"/>
      <c r="F217" s="2"/>
      <c r="G217" s="2"/>
      <c r="H217" s="2"/>
      <c r="I217" s="2"/>
      <c r="J217" s="2"/>
      <c r="K217" s="2"/>
      <c r="L217" s="2"/>
      <c r="M217" s="2"/>
    </row>
    <row r="218" spans="1:13" customFormat="1" x14ac:dyDescent="0.35">
      <c r="A218" s="43"/>
      <c r="B218" s="44"/>
      <c r="C218" s="44" t="s">
        <v>295</v>
      </c>
      <c r="D218" s="2"/>
      <c r="E218" s="2"/>
      <c r="F218" s="2"/>
      <c r="G218" s="2"/>
      <c r="H218" s="2"/>
      <c r="I218" s="2"/>
      <c r="J218" s="2"/>
      <c r="K218" s="2"/>
      <c r="L218" s="2"/>
      <c r="M218" s="2"/>
    </row>
    <row r="219" spans="1:13" customFormat="1" x14ac:dyDescent="0.35">
      <c r="A219" s="43"/>
      <c r="B219" s="44"/>
      <c r="C219" s="44" t="s">
        <v>296</v>
      </c>
      <c r="D219" s="2"/>
      <c r="E219" s="2"/>
      <c r="F219" s="2"/>
      <c r="G219" s="2"/>
      <c r="H219" s="2"/>
      <c r="I219" s="2"/>
      <c r="J219" s="2"/>
      <c r="K219" s="2"/>
      <c r="L219" s="2"/>
      <c r="M219" s="2"/>
    </row>
    <row r="220" spans="1:13" customFormat="1" x14ac:dyDescent="0.35">
      <c r="A220" s="43"/>
      <c r="B220" s="44"/>
      <c r="C220" s="44" t="s">
        <v>297</v>
      </c>
      <c r="D220" s="2"/>
      <c r="E220" s="2"/>
      <c r="F220" s="2"/>
      <c r="G220" s="2"/>
      <c r="H220" s="2"/>
      <c r="I220" s="2"/>
      <c r="J220" s="2"/>
      <c r="K220" s="2"/>
      <c r="L220" s="2"/>
      <c r="M220" s="2"/>
    </row>
    <row r="221" spans="1:13" customFormat="1" x14ac:dyDescent="0.35">
      <c r="A221" s="43"/>
      <c r="B221" s="44" t="s">
        <v>298</v>
      </c>
      <c r="C221" s="44" t="s">
        <v>292</v>
      </c>
      <c r="D221" s="2"/>
      <c r="E221" s="2"/>
      <c r="F221" s="2"/>
      <c r="G221" s="2"/>
      <c r="H221" s="2"/>
      <c r="I221" s="2"/>
      <c r="J221" s="2"/>
      <c r="K221" s="2"/>
      <c r="L221" s="2"/>
      <c r="M221" s="2"/>
    </row>
    <row r="222" spans="1:13" customFormat="1" x14ac:dyDescent="0.35">
      <c r="A222" s="43"/>
      <c r="B222" s="44"/>
      <c r="C222" s="44" t="s">
        <v>294</v>
      </c>
      <c r="D222" s="2"/>
      <c r="E222" s="2"/>
      <c r="F222" s="2"/>
      <c r="G222" s="2"/>
      <c r="H222" s="2"/>
      <c r="I222" s="2"/>
      <c r="J222" s="2"/>
      <c r="K222" s="2"/>
      <c r="L222" s="2"/>
      <c r="M222" s="2"/>
    </row>
    <row r="223" spans="1:13" customFormat="1" x14ac:dyDescent="0.35">
      <c r="A223" s="43"/>
      <c r="B223" s="44"/>
      <c r="C223" s="44" t="s">
        <v>290</v>
      </c>
      <c r="D223" s="2"/>
      <c r="E223" s="2"/>
      <c r="F223" s="2"/>
      <c r="G223" s="2"/>
      <c r="H223" s="2"/>
      <c r="I223" s="2"/>
      <c r="J223" s="2"/>
      <c r="K223" s="2"/>
      <c r="L223" s="2"/>
      <c r="M223" s="2"/>
    </row>
    <row r="224" spans="1:13" customFormat="1" x14ac:dyDescent="0.35">
      <c r="A224" s="43"/>
      <c r="B224" s="44"/>
      <c r="C224" s="44" t="s">
        <v>295</v>
      </c>
      <c r="D224" s="2"/>
      <c r="E224" s="2"/>
      <c r="F224" s="2"/>
      <c r="G224" s="2"/>
      <c r="H224" s="2"/>
      <c r="I224" s="2"/>
      <c r="J224" s="2"/>
      <c r="K224" s="2"/>
      <c r="L224" s="2"/>
      <c r="M224" s="2"/>
    </row>
    <row r="225" spans="1:13" customFormat="1" x14ac:dyDescent="0.35">
      <c r="A225" s="43"/>
      <c r="B225" s="44"/>
      <c r="C225" s="44" t="s">
        <v>291</v>
      </c>
      <c r="D225" s="2"/>
      <c r="E225" s="2"/>
      <c r="F225" s="2"/>
      <c r="G225" s="2"/>
      <c r="H225" s="2"/>
      <c r="I225" s="2"/>
      <c r="J225" s="2"/>
      <c r="K225" s="2"/>
      <c r="L225" s="2"/>
      <c r="M225" s="2"/>
    </row>
    <row r="226" spans="1:13" customFormat="1" x14ac:dyDescent="0.35">
      <c r="A226" s="43"/>
      <c r="B226" s="44"/>
      <c r="C226" s="44" t="s">
        <v>296</v>
      </c>
      <c r="D226" s="2"/>
      <c r="E226" s="2"/>
      <c r="F226" s="2"/>
      <c r="G226" s="2"/>
      <c r="H226" s="2"/>
      <c r="I226" s="2"/>
      <c r="J226" s="2"/>
      <c r="K226" s="2"/>
      <c r="L226" s="2"/>
      <c r="M226" s="2"/>
    </row>
    <row r="227" spans="1:13" customFormat="1" x14ac:dyDescent="0.35">
      <c r="A227" s="55"/>
      <c r="B227" s="56"/>
      <c r="C227" s="56" t="s">
        <v>297</v>
      </c>
      <c r="D227" s="2"/>
      <c r="E227" s="2"/>
      <c r="F227" s="2"/>
      <c r="G227" s="2"/>
      <c r="H227" s="2"/>
      <c r="I227" s="2"/>
      <c r="J227" s="2"/>
      <c r="K227" s="2"/>
      <c r="L227" s="2"/>
      <c r="M227" s="2"/>
    </row>
    <row r="228" spans="1:13" customFormat="1" ht="31" x14ac:dyDescent="0.35">
      <c r="A228" s="55"/>
      <c r="B228" s="56" t="s">
        <v>299</v>
      </c>
      <c r="C228" s="46" t="s">
        <v>300</v>
      </c>
      <c r="D228" s="2"/>
      <c r="E228" s="2"/>
      <c r="F228" s="2"/>
      <c r="G228" s="2"/>
      <c r="H228" s="2"/>
      <c r="I228" s="2"/>
      <c r="J228" s="2"/>
      <c r="K228" s="2"/>
      <c r="L228" s="2"/>
      <c r="M228" s="2"/>
    </row>
    <row r="229" spans="1:13" customFormat="1" x14ac:dyDescent="0.35">
      <c r="A229" s="55"/>
      <c r="B229" s="56"/>
      <c r="C229" s="44" t="s">
        <v>292</v>
      </c>
      <c r="D229" s="2"/>
      <c r="E229" s="2"/>
      <c r="F229" s="2"/>
      <c r="G229" s="2"/>
      <c r="H229" s="2"/>
      <c r="I229" s="2"/>
      <c r="J229" s="2"/>
      <c r="K229" s="2"/>
      <c r="L229" s="2"/>
      <c r="M229" s="2"/>
    </row>
    <row r="230" spans="1:13" customFormat="1" x14ac:dyDescent="0.35">
      <c r="A230" s="55"/>
      <c r="B230" s="56"/>
      <c r="C230" s="44" t="s">
        <v>294</v>
      </c>
      <c r="D230" s="2"/>
      <c r="E230" s="2"/>
      <c r="F230" s="2"/>
      <c r="G230" s="2"/>
      <c r="H230" s="2"/>
      <c r="I230" s="2"/>
      <c r="J230" s="2"/>
      <c r="K230" s="2"/>
      <c r="L230" s="2"/>
      <c r="M230" s="2"/>
    </row>
    <row r="231" spans="1:13" customFormat="1" x14ac:dyDescent="0.35">
      <c r="A231" s="55"/>
      <c r="B231" s="56"/>
      <c r="C231" s="44" t="s">
        <v>290</v>
      </c>
      <c r="D231" s="2"/>
      <c r="E231" s="2"/>
      <c r="F231" s="2"/>
      <c r="G231" s="2"/>
      <c r="H231" s="2"/>
      <c r="I231" s="2"/>
      <c r="J231" s="2"/>
      <c r="K231" s="2"/>
      <c r="L231" s="2"/>
      <c r="M231" s="2"/>
    </row>
    <row r="232" spans="1:13" customFormat="1" x14ac:dyDescent="0.35">
      <c r="A232" s="55"/>
      <c r="B232" s="56"/>
      <c r="C232" s="44" t="s">
        <v>295</v>
      </c>
      <c r="D232" s="2"/>
      <c r="E232" s="2"/>
      <c r="F232" s="2"/>
      <c r="G232" s="2"/>
      <c r="H232" s="2"/>
      <c r="I232" s="2"/>
      <c r="J232" s="2"/>
      <c r="K232" s="2"/>
      <c r="L232" s="2"/>
      <c r="M232" s="2"/>
    </row>
    <row r="233" spans="1:13" customFormat="1" x14ac:dyDescent="0.35">
      <c r="A233" s="55"/>
      <c r="B233" s="56"/>
      <c r="C233" s="56" t="s">
        <v>291</v>
      </c>
      <c r="D233" s="2"/>
      <c r="E233" s="2"/>
      <c r="F233" s="2"/>
      <c r="G233" s="2"/>
      <c r="H233" s="2"/>
      <c r="I233" s="2"/>
      <c r="J233" s="2"/>
      <c r="K233" s="2"/>
      <c r="L233" s="2"/>
      <c r="M233" s="2"/>
    </row>
    <row r="234" spans="1:13" customFormat="1" ht="16" thickBot="1" x14ac:dyDescent="0.4">
      <c r="A234" s="50"/>
      <c r="B234" s="51"/>
      <c r="C234" s="51" t="s">
        <v>297</v>
      </c>
      <c r="D234" s="2"/>
      <c r="E234" s="2"/>
      <c r="F234" s="2"/>
      <c r="G234" s="2"/>
      <c r="H234" s="2"/>
      <c r="I234" s="2"/>
      <c r="J234" s="2"/>
      <c r="K234" s="2"/>
      <c r="L234" s="2"/>
      <c r="M234" s="2"/>
    </row>
    <row r="235" spans="1:13" customFormat="1" ht="16" thickTop="1" x14ac:dyDescent="0.35">
      <c r="A235" s="53" t="s">
        <v>301</v>
      </c>
      <c r="B235" s="54" t="s">
        <v>302</v>
      </c>
      <c r="C235" s="49" t="s">
        <v>303</v>
      </c>
      <c r="D235" s="2"/>
      <c r="E235" s="2"/>
      <c r="F235" s="2"/>
      <c r="G235" s="2"/>
      <c r="H235" s="2"/>
      <c r="I235" s="2"/>
      <c r="J235" s="2"/>
      <c r="K235" s="2"/>
      <c r="L235" s="2"/>
      <c r="M235" s="2"/>
    </row>
    <row r="236" spans="1:13" customFormat="1" x14ac:dyDescent="0.35">
      <c r="A236" s="43"/>
      <c r="B236" s="44"/>
      <c r="C236" s="45" t="s">
        <v>304</v>
      </c>
      <c r="D236" s="2"/>
      <c r="E236" s="2"/>
      <c r="F236" s="2"/>
      <c r="G236" s="2"/>
      <c r="H236" s="2"/>
      <c r="I236" s="2"/>
      <c r="J236" s="2"/>
      <c r="K236" s="2"/>
      <c r="L236" s="2"/>
      <c r="M236" s="2"/>
    </row>
    <row r="237" spans="1:13" customFormat="1" x14ac:dyDescent="0.35">
      <c r="A237" s="43"/>
      <c r="B237" s="44"/>
      <c r="C237" s="45" t="s">
        <v>305</v>
      </c>
      <c r="D237" s="2"/>
      <c r="E237" s="2"/>
      <c r="F237" s="2"/>
      <c r="G237" s="2"/>
      <c r="H237" s="2"/>
      <c r="I237" s="2"/>
      <c r="J237" s="2"/>
      <c r="K237" s="2"/>
      <c r="L237" s="2"/>
      <c r="M237" s="2"/>
    </row>
    <row r="238" spans="1:13" customFormat="1" x14ac:dyDescent="0.35">
      <c r="A238" s="43"/>
      <c r="B238" s="44"/>
      <c r="C238" s="45" t="s">
        <v>306</v>
      </c>
      <c r="D238" s="2"/>
      <c r="E238" s="2"/>
      <c r="F238" s="2"/>
      <c r="G238" s="2"/>
      <c r="H238" s="2"/>
      <c r="I238" s="2"/>
      <c r="J238" s="2"/>
      <c r="K238" s="2"/>
      <c r="L238" s="2"/>
      <c r="M238" s="2"/>
    </row>
    <row r="239" spans="1:13" customFormat="1" x14ac:dyDescent="0.35">
      <c r="A239" s="43"/>
      <c r="B239" s="44"/>
      <c r="C239" s="45" t="s">
        <v>307</v>
      </c>
      <c r="D239" s="2"/>
      <c r="E239" s="2"/>
      <c r="F239" s="2"/>
      <c r="G239" s="2"/>
      <c r="H239" s="2"/>
      <c r="I239" s="2"/>
      <c r="J239" s="2"/>
      <c r="K239" s="2"/>
      <c r="L239" s="2"/>
      <c r="M239" s="2"/>
    </row>
    <row r="240" spans="1:13" customFormat="1" x14ac:dyDescent="0.35">
      <c r="A240" s="43"/>
      <c r="B240" s="44"/>
      <c r="C240" s="45" t="s">
        <v>308</v>
      </c>
      <c r="D240" s="2"/>
      <c r="E240" s="2"/>
      <c r="F240" s="2"/>
      <c r="G240" s="2"/>
      <c r="H240" s="2"/>
      <c r="I240" s="2"/>
      <c r="J240" s="2"/>
      <c r="K240" s="2"/>
      <c r="L240" s="2"/>
      <c r="M240" s="2"/>
    </row>
    <row r="241" spans="1:13" customFormat="1" x14ac:dyDescent="0.35">
      <c r="A241" s="43"/>
      <c r="B241" s="44"/>
      <c r="C241" s="45" t="s">
        <v>309</v>
      </c>
      <c r="D241" s="2"/>
      <c r="E241" s="2"/>
      <c r="F241" s="2"/>
      <c r="G241" s="2"/>
      <c r="H241" s="2"/>
      <c r="I241" s="2"/>
      <c r="J241" s="2"/>
      <c r="K241" s="2"/>
      <c r="L241" s="2"/>
      <c r="M241" s="2"/>
    </row>
    <row r="242" spans="1:13" customFormat="1" x14ac:dyDescent="0.35">
      <c r="A242" s="43"/>
      <c r="B242" s="44"/>
      <c r="C242" s="45" t="s">
        <v>277</v>
      </c>
      <c r="D242" s="2"/>
      <c r="E242" s="2"/>
      <c r="F242" s="2"/>
      <c r="G242" s="2"/>
      <c r="H242" s="2"/>
      <c r="I242" s="2"/>
      <c r="J242" s="2"/>
      <c r="K242" s="2"/>
      <c r="L242" s="2"/>
      <c r="M242" s="2"/>
    </row>
    <row r="243" spans="1:13" customFormat="1" x14ac:dyDescent="0.35">
      <c r="A243" s="43"/>
      <c r="B243" s="44"/>
      <c r="C243" s="45" t="s">
        <v>310</v>
      </c>
      <c r="D243" s="2"/>
      <c r="E243" s="2"/>
      <c r="F243" s="2"/>
      <c r="G243" s="2"/>
      <c r="H243" s="2"/>
      <c r="I243" s="2"/>
      <c r="J243" s="2"/>
      <c r="K243" s="2"/>
      <c r="L243" s="2"/>
      <c r="M243" s="2"/>
    </row>
    <row r="244" spans="1:13" customFormat="1" x14ac:dyDescent="0.35">
      <c r="A244" s="43"/>
      <c r="B244" s="44"/>
      <c r="C244" s="45" t="s">
        <v>311</v>
      </c>
      <c r="D244" s="2"/>
      <c r="E244" s="2"/>
      <c r="F244" s="2"/>
      <c r="G244" s="2"/>
      <c r="H244" s="2"/>
      <c r="I244" s="2"/>
      <c r="J244" s="2"/>
      <c r="K244" s="2"/>
      <c r="L244" s="2"/>
      <c r="M244" s="2"/>
    </row>
    <row r="245" spans="1:13" customFormat="1" x14ac:dyDescent="0.35">
      <c r="A245" s="43"/>
      <c r="B245" s="44"/>
      <c r="C245" s="45" t="s">
        <v>312</v>
      </c>
      <c r="D245" s="2"/>
      <c r="E245" s="2"/>
      <c r="F245" s="2"/>
      <c r="G245" s="2"/>
      <c r="H245" s="2"/>
      <c r="I245" s="2"/>
      <c r="J245" s="2"/>
      <c r="K245" s="2"/>
      <c r="L245" s="2"/>
      <c r="M245" s="2"/>
    </row>
    <row r="246" spans="1:13" customFormat="1" x14ac:dyDescent="0.35">
      <c r="A246" s="43"/>
      <c r="B246" s="44"/>
      <c r="C246" s="45" t="s">
        <v>313</v>
      </c>
      <c r="D246" s="2"/>
      <c r="E246" s="2"/>
      <c r="F246" s="2"/>
      <c r="G246" s="2"/>
      <c r="H246" s="2"/>
      <c r="I246" s="2"/>
      <c r="J246" s="2"/>
      <c r="K246" s="2"/>
      <c r="L246" s="2"/>
      <c r="M246" s="2"/>
    </row>
    <row r="247" spans="1:13" customFormat="1" ht="15.65" customHeight="1" x14ac:dyDescent="0.35">
      <c r="A247" s="43"/>
      <c r="B247" s="44" t="s">
        <v>314</v>
      </c>
      <c r="C247" s="45" t="s">
        <v>315</v>
      </c>
      <c r="D247" s="2"/>
      <c r="E247" s="2"/>
      <c r="F247" s="2"/>
      <c r="G247" s="2"/>
      <c r="H247" s="2"/>
      <c r="I247" s="2"/>
      <c r="J247" s="2"/>
      <c r="K247" s="2"/>
      <c r="L247" s="2"/>
      <c r="M247" s="2"/>
    </row>
    <row r="248" spans="1:13" customFormat="1" x14ac:dyDescent="0.35">
      <c r="A248" s="43"/>
      <c r="B248" s="44"/>
      <c r="C248" s="45" t="s">
        <v>316</v>
      </c>
      <c r="D248" s="2"/>
      <c r="E248" s="2"/>
      <c r="F248" s="2"/>
      <c r="G248" s="2"/>
      <c r="H248" s="2"/>
      <c r="I248" s="2"/>
      <c r="J248" s="2"/>
      <c r="K248" s="2"/>
      <c r="L248" s="2"/>
      <c r="M248" s="2"/>
    </row>
    <row r="249" spans="1:13" customFormat="1" x14ac:dyDescent="0.35">
      <c r="A249" s="43"/>
      <c r="B249" s="44"/>
      <c r="C249" s="45" t="s">
        <v>317</v>
      </c>
      <c r="D249" s="2"/>
      <c r="E249" s="2"/>
      <c r="F249" s="2"/>
      <c r="G249" s="2"/>
      <c r="H249" s="2"/>
      <c r="I249" s="2"/>
      <c r="J249" s="2"/>
      <c r="K249" s="2"/>
      <c r="L249" s="2"/>
      <c r="M249" s="2"/>
    </row>
    <row r="250" spans="1:13" customFormat="1" ht="17.75" customHeight="1" x14ac:dyDescent="0.35">
      <c r="A250" s="43"/>
      <c r="B250" s="44"/>
      <c r="C250" s="45" t="s">
        <v>318</v>
      </c>
      <c r="D250" s="2"/>
      <c r="E250" s="2"/>
      <c r="F250" s="2"/>
      <c r="G250" s="2"/>
      <c r="H250" s="2"/>
      <c r="I250" s="2"/>
      <c r="J250" s="2"/>
      <c r="K250" s="2"/>
      <c r="L250" s="2"/>
      <c r="M250" s="2"/>
    </row>
    <row r="251" spans="1:13" customFormat="1" x14ac:dyDescent="0.35">
      <c r="A251" s="43"/>
      <c r="B251" s="44"/>
      <c r="C251" s="45" t="s">
        <v>319</v>
      </c>
      <c r="D251" s="2"/>
      <c r="E251" s="2"/>
      <c r="F251" s="2"/>
      <c r="G251" s="2"/>
      <c r="H251" s="2"/>
      <c r="I251" s="2"/>
      <c r="J251" s="2"/>
      <c r="K251" s="2"/>
      <c r="L251" s="2"/>
      <c r="M251" s="2"/>
    </row>
    <row r="252" spans="1:13" customFormat="1" x14ac:dyDescent="0.35">
      <c r="A252" s="43"/>
      <c r="B252" s="44"/>
      <c r="C252" s="45" t="s">
        <v>320</v>
      </c>
      <c r="D252" s="2"/>
      <c r="E252" s="2"/>
      <c r="F252" s="2"/>
      <c r="G252" s="2"/>
      <c r="H252" s="2"/>
      <c r="I252" s="2"/>
      <c r="J252" s="2"/>
      <c r="K252" s="2"/>
      <c r="L252" s="2"/>
      <c r="M252" s="2"/>
    </row>
    <row r="253" spans="1:13" customFormat="1" x14ac:dyDescent="0.35">
      <c r="A253" s="43"/>
      <c r="B253" s="44" t="s">
        <v>321</v>
      </c>
      <c r="C253" s="45" t="s">
        <v>322</v>
      </c>
      <c r="D253" s="2"/>
      <c r="E253" s="2"/>
      <c r="F253" s="2"/>
      <c r="G253" s="2"/>
      <c r="H253" s="2"/>
      <c r="I253" s="2"/>
      <c r="J253" s="2"/>
      <c r="K253" s="2"/>
      <c r="L253" s="2"/>
      <c r="M253" s="2"/>
    </row>
    <row r="254" spans="1:13" customFormat="1" x14ac:dyDescent="0.35">
      <c r="A254" s="43"/>
      <c r="B254" s="44"/>
      <c r="C254" s="45" t="s">
        <v>247</v>
      </c>
      <c r="D254" s="2"/>
      <c r="E254" s="2"/>
      <c r="F254" s="2"/>
      <c r="G254" s="2"/>
      <c r="H254" s="2"/>
      <c r="I254" s="2"/>
      <c r="J254" s="2"/>
      <c r="K254" s="2"/>
      <c r="L254" s="2"/>
      <c r="M254" s="2"/>
    </row>
    <row r="255" spans="1:13" customFormat="1" x14ac:dyDescent="0.35">
      <c r="A255" s="43"/>
      <c r="B255" s="44"/>
      <c r="C255" s="45" t="s">
        <v>323</v>
      </c>
      <c r="D255" s="2"/>
      <c r="E255" s="2"/>
      <c r="F255" s="2"/>
      <c r="G255" s="2"/>
      <c r="H255" s="2"/>
      <c r="I255" s="2"/>
      <c r="J255" s="2"/>
      <c r="K255" s="2"/>
      <c r="L255" s="2"/>
      <c r="M255" s="2"/>
    </row>
    <row r="256" spans="1:13" customFormat="1" x14ac:dyDescent="0.35">
      <c r="A256" s="43"/>
      <c r="B256" s="44"/>
      <c r="C256" s="45" t="s">
        <v>324</v>
      </c>
      <c r="D256" s="2"/>
      <c r="E256" s="2"/>
      <c r="F256" s="2"/>
      <c r="G256" s="2"/>
      <c r="H256" s="2"/>
      <c r="I256" s="2"/>
      <c r="J256" s="2"/>
      <c r="K256" s="2"/>
      <c r="L256" s="2"/>
      <c r="M256" s="2"/>
    </row>
    <row r="257" spans="1:13" customFormat="1" ht="34.5" customHeight="1" x14ac:dyDescent="0.35">
      <c r="A257" s="43"/>
      <c r="B257" s="44"/>
      <c r="C257" s="45" t="s">
        <v>325</v>
      </c>
      <c r="D257" s="2"/>
      <c r="E257" s="2"/>
      <c r="F257" s="2"/>
      <c r="G257" s="2"/>
      <c r="H257" s="2"/>
      <c r="I257" s="2"/>
      <c r="J257" s="2"/>
      <c r="K257" s="2"/>
      <c r="L257" s="2"/>
      <c r="M257" s="2"/>
    </row>
    <row r="258" spans="1:13" customFormat="1" x14ac:dyDescent="0.35">
      <c r="A258" s="43"/>
      <c r="B258" s="44" t="s">
        <v>326</v>
      </c>
      <c r="C258" s="45" t="s">
        <v>327</v>
      </c>
      <c r="D258" s="2"/>
      <c r="E258" s="2"/>
      <c r="F258" s="2"/>
      <c r="G258" s="2"/>
      <c r="H258" s="2"/>
      <c r="I258" s="2"/>
      <c r="J258" s="2"/>
      <c r="K258" s="2"/>
      <c r="L258" s="2"/>
      <c r="M258" s="2"/>
    </row>
    <row r="259" spans="1:13" customFormat="1" x14ac:dyDescent="0.35">
      <c r="A259" s="43"/>
      <c r="B259" s="44"/>
      <c r="C259" s="45" t="s">
        <v>328</v>
      </c>
      <c r="D259" s="2"/>
      <c r="E259" s="2"/>
      <c r="F259" s="2"/>
      <c r="G259" s="2"/>
      <c r="H259" s="2"/>
      <c r="I259" s="2"/>
      <c r="J259" s="2"/>
      <c r="K259" s="2"/>
      <c r="L259" s="2"/>
      <c r="M259" s="2"/>
    </row>
    <row r="260" spans="1:13" customFormat="1" x14ac:dyDescent="0.35">
      <c r="A260" s="43"/>
      <c r="B260" s="44"/>
      <c r="C260" s="45" t="s">
        <v>329</v>
      </c>
      <c r="D260" s="2"/>
      <c r="E260" s="2"/>
      <c r="F260" s="2"/>
      <c r="G260" s="2"/>
      <c r="H260" s="2"/>
      <c r="I260" s="2"/>
      <c r="J260" s="2"/>
      <c r="K260" s="2"/>
      <c r="L260" s="2"/>
      <c r="M260" s="2"/>
    </row>
    <row r="261" spans="1:13" customFormat="1" x14ac:dyDescent="0.35">
      <c r="A261" s="43"/>
      <c r="B261" s="44"/>
      <c r="C261" s="45" t="s">
        <v>330</v>
      </c>
      <c r="D261" s="2"/>
      <c r="E261" s="2"/>
      <c r="F261" s="2"/>
      <c r="G261" s="2"/>
      <c r="H261" s="2"/>
      <c r="I261" s="2"/>
      <c r="J261" s="2"/>
      <c r="K261" s="2"/>
      <c r="L261" s="2"/>
      <c r="M261" s="2"/>
    </row>
    <row r="262" spans="1:13" customFormat="1" x14ac:dyDescent="0.35">
      <c r="A262" s="43"/>
      <c r="B262" s="44"/>
      <c r="C262" s="45" t="s">
        <v>331</v>
      </c>
      <c r="D262" s="2"/>
      <c r="E262" s="2"/>
      <c r="F262" s="2"/>
      <c r="G262" s="2"/>
      <c r="H262" s="2"/>
      <c r="I262" s="2"/>
      <c r="J262" s="2"/>
      <c r="K262" s="2"/>
      <c r="L262" s="2"/>
      <c r="M262" s="2"/>
    </row>
    <row r="263" spans="1:13" customFormat="1" x14ac:dyDescent="0.35">
      <c r="A263" s="43"/>
      <c r="B263" s="44"/>
      <c r="C263" s="45" t="s">
        <v>332</v>
      </c>
      <c r="D263" s="2"/>
      <c r="E263" s="2"/>
      <c r="F263" s="2"/>
      <c r="G263" s="2"/>
      <c r="H263" s="2"/>
      <c r="I263" s="2"/>
      <c r="J263" s="2"/>
      <c r="K263" s="2"/>
      <c r="L263" s="2"/>
      <c r="M263" s="2"/>
    </row>
    <row r="264" spans="1:13" customFormat="1" x14ac:dyDescent="0.35">
      <c r="A264" s="43"/>
      <c r="B264" s="44"/>
      <c r="C264" s="45" t="s">
        <v>333</v>
      </c>
      <c r="D264" s="2"/>
      <c r="E264" s="2"/>
      <c r="F264" s="2"/>
      <c r="G264" s="2"/>
      <c r="H264" s="2"/>
      <c r="I264" s="2"/>
      <c r="J264" s="2"/>
      <c r="K264" s="2"/>
      <c r="L264" s="2"/>
      <c r="M264" s="2"/>
    </row>
    <row r="265" spans="1:13" customFormat="1" x14ac:dyDescent="0.35">
      <c r="A265" s="43"/>
      <c r="B265" s="44"/>
      <c r="C265" s="45" t="s">
        <v>334</v>
      </c>
      <c r="D265" s="2"/>
      <c r="E265" s="2"/>
      <c r="F265" s="2"/>
      <c r="G265" s="2"/>
      <c r="H265" s="2"/>
      <c r="I265" s="2"/>
      <c r="J265" s="2"/>
      <c r="K265" s="2"/>
      <c r="L265" s="2"/>
      <c r="M265" s="2"/>
    </row>
    <row r="266" spans="1:13" customFormat="1" x14ac:dyDescent="0.35">
      <c r="A266" s="43"/>
      <c r="B266" s="44"/>
      <c r="C266" s="45" t="s">
        <v>335</v>
      </c>
      <c r="D266" s="2"/>
      <c r="E266" s="2"/>
      <c r="F266" s="2"/>
      <c r="G266" s="2"/>
      <c r="H266" s="2"/>
      <c r="I266" s="2"/>
      <c r="J266" s="2"/>
      <c r="K266" s="2"/>
      <c r="L266" s="2"/>
      <c r="M266" s="2"/>
    </row>
    <row r="267" spans="1:13" customFormat="1" x14ac:dyDescent="0.35">
      <c r="A267" s="43"/>
      <c r="B267" s="44"/>
      <c r="C267" s="45" t="s">
        <v>336</v>
      </c>
      <c r="D267" s="2"/>
      <c r="E267" s="2"/>
      <c r="F267" s="2"/>
      <c r="G267" s="2"/>
      <c r="H267" s="2"/>
      <c r="I267" s="2"/>
      <c r="J267" s="2"/>
      <c r="K267" s="2"/>
      <c r="L267" s="2"/>
      <c r="M267" s="2"/>
    </row>
    <row r="268" spans="1:13" customFormat="1" x14ac:dyDescent="0.35">
      <c r="A268" s="43"/>
      <c r="B268" s="44"/>
      <c r="C268" s="45" t="s">
        <v>337</v>
      </c>
      <c r="D268" s="2"/>
      <c r="E268" s="2"/>
      <c r="F268" s="2"/>
      <c r="G268" s="2"/>
      <c r="H268" s="2"/>
      <c r="I268" s="2"/>
      <c r="J268" s="2"/>
      <c r="K268" s="2"/>
      <c r="L268" s="2"/>
      <c r="M268" s="2"/>
    </row>
    <row r="269" spans="1:13" customFormat="1" x14ac:dyDescent="0.35">
      <c r="A269" s="43"/>
      <c r="B269" s="44" t="s">
        <v>338</v>
      </c>
      <c r="C269" s="45" t="s">
        <v>339</v>
      </c>
      <c r="D269" s="2"/>
      <c r="E269" s="2"/>
      <c r="F269" s="2"/>
      <c r="G269" s="2"/>
      <c r="H269" s="2"/>
      <c r="I269" s="2"/>
      <c r="J269" s="2"/>
      <c r="K269" s="2"/>
      <c r="L269" s="2"/>
      <c r="M269" s="2"/>
    </row>
    <row r="270" spans="1:13" customFormat="1" x14ac:dyDescent="0.35">
      <c r="A270" s="43"/>
      <c r="B270" s="44"/>
      <c r="C270" s="45" t="s">
        <v>340</v>
      </c>
      <c r="D270" s="2"/>
      <c r="E270" s="2"/>
      <c r="F270" s="2"/>
      <c r="G270" s="2"/>
      <c r="H270" s="2"/>
      <c r="I270" s="2"/>
      <c r="J270" s="2"/>
      <c r="K270" s="2"/>
      <c r="L270" s="2"/>
      <c r="M270" s="2"/>
    </row>
    <row r="271" spans="1:13" customFormat="1" x14ac:dyDescent="0.35">
      <c r="A271" s="43"/>
      <c r="B271" s="44" t="s">
        <v>341</v>
      </c>
      <c r="C271" s="45" t="s">
        <v>342</v>
      </c>
      <c r="D271" s="2"/>
      <c r="E271" s="2"/>
      <c r="F271" s="2"/>
      <c r="G271" s="2"/>
      <c r="H271" s="2"/>
      <c r="I271" s="2"/>
      <c r="J271" s="2"/>
      <c r="K271" s="2"/>
      <c r="L271" s="2"/>
      <c r="M271" s="2"/>
    </row>
    <row r="272" spans="1:13" customFormat="1" x14ac:dyDescent="0.35">
      <c r="A272" s="55"/>
      <c r="B272" s="56"/>
      <c r="C272" s="57" t="s">
        <v>343</v>
      </c>
      <c r="D272" s="2"/>
      <c r="E272" s="2"/>
      <c r="F272" s="2"/>
      <c r="G272" s="2"/>
      <c r="H272" s="2"/>
      <c r="I272" s="2"/>
      <c r="J272" s="2"/>
      <c r="K272" s="2"/>
      <c r="L272" s="2"/>
      <c r="M272" s="2"/>
    </row>
    <row r="273" spans="1:13" customFormat="1" ht="16" thickBot="1" x14ac:dyDescent="0.4">
      <c r="A273" s="50"/>
      <c r="B273" s="51"/>
      <c r="C273" s="52" t="s">
        <v>344</v>
      </c>
      <c r="D273" s="2"/>
      <c r="E273" s="2"/>
      <c r="F273" s="2"/>
      <c r="G273" s="2"/>
      <c r="H273" s="2"/>
      <c r="I273" s="2"/>
      <c r="J273" s="2"/>
      <c r="K273" s="2"/>
      <c r="L273" s="2"/>
      <c r="M273" s="2"/>
    </row>
    <row r="274" spans="1:13" customFormat="1" ht="31.5" thickTop="1" x14ac:dyDescent="0.35">
      <c r="A274" s="53" t="s">
        <v>345</v>
      </c>
      <c r="B274" s="234" t="s">
        <v>346</v>
      </c>
      <c r="C274" s="235" t="s">
        <v>347</v>
      </c>
      <c r="D274" s="2"/>
      <c r="E274" s="2"/>
      <c r="F274" s="2"/>
      <c r="G274" s="2"/>
      <c r="H274" s="2"/>
      <c r="I274" s="2"/>
      <c r="J274" s="2"/>
      <c r="K274" s="2"/>
      <c r="L274" s="2"/>
      <c r="M274" s="2"/>
    </row>
    <row r="275" spans="1:13" customFormat="1" x14ac:dyDescent="0.35">
      <c r="A275" s="43"/>
      <c r="B275" s="44" t="s">
        <v>348</v>
      </c>
      <c r="C275" s="45" t="s">
        <v>349</v>
      </c>
      <c r="D275" s="2"/>
      <c r="E275" s="2"/>
      <c r="F275" s="2"/>
      <c r="G275" s="2"/>
      <c r="H275" s="2"/>
      <c r="I275" s="2"/>
      <c r="J275" s="2"/>
      <c r="K275" s="2"/>
      <c r="L275" s="2"/>
      <c r="M275" s="2"/>
    </row>
    <row r="276" spans="1:13" customFormat="1" ht="31" x14ac:dyDescent="0.35">
      <c r="A276" s="43"/>
      <c r="B276" s="44" t="s">
        <v>350</v>
      </c>
      <c r="C276" s="130" t="s">
        <v>351</v>
      </c>
      <c r="D276" s="2"/>
      <c r="E276" s="2"/>
      <c r="F276" s="2"/>
      <c r="G276" s="2"/>
      <c r="H276" s="2"/>
      <c r="I276" s="2"/>
      <c r="J276" s="2"/>
      <c r="K276" s="2"/>
      <c r="L276" s="2"/>
      <c r="M276" s="2"/>
    </row>
    <row r="277" spans="1:13" customFormat="1" x14ac:dyDescent="0.35">
      <c r="A277" s="43"/>
      <c r="B277" s="44" t="s">
        <v>352</v>
      </c>
      <c r="C277" s="45" t="s">
        <v>353</v>
      </c>
      <c r="D277" s="2"/>
      <c r="E277" s="2"/>
      <c r="F277" s="2"/>
      <c r="G277" s="2"/>
      <c r="H277" s="2"/>
      <c r="I277" s="2"/>
      <c r="J277" s="2"/>
      <c r="K277" s="2"/>
      <c r="L277" s="2"/>
      <c r="M277" s="2"/>
    </row>
    <row r="278" spans="1:13" customFormat="1" x14ac:dyDescent="0.35">
      <c r="A278" s="43"/>
      <c r="B278" s="44"/>
      <c r="C278" s="45" t="s">
        <v>354</v>
      </c>
      <c r="D278" s="2"/>
      <c r="E278" s="2"/>
      <c r="F278" s="2"/>
      <c r="G278" s="2"/>
      <c r="H278" s="2"/>
      <c r="I278" s="2"/>
      <c r="J278" s="2"/>
      <c r="K278" s="2"/>
      <c r="L278" s="2"/>
      <c r="M278" s="2"/>
    </row>
    <row r="279" spans="1:13" customFormat="1" x14ac:dyDescent="0.35">
      <c r="A279" s="43"/>
      <c r="B279" s="44"/>
      <c r="C279" s="45" t="s">
        <v>355</v>
      </c>
      <c r="D279" s="2"/>
      <c r="E279" s="2"/>
      <c r="F279" s="2"/>
      <c r="G279" s="2"/>
      <c r="H279" s="2"/>
      <c r="I279" s="2"/>
      <c r="J279" s="2"/>
      <c r="K279" s="2"/>
      <c r="L279" s="2"/>
      <c r="M279" s="2"/>
    </row>
    <row r="280" spans="1:13" customFormat="1" x14ac:dyDescent="0.35">
      <c r="A280" s="43"/>
      <c r="B280" s="44" t="s">
        <v>356</v>
      </c>
      <c r="C280" s="45" t="s">
        <v>357</v>
      </c>
      <c r="D280" s="2"/>
      <c r="E280" s="2"/>
      <c r="F280" s="2"/>
      <c r="G280" s="2"/>
      <c r="H280" s="2"/>
      <c r="I280" s="2"/>
      <c r="J280" s="2"/>
      <c r="K280" s="2"/>
      <c r="L280" s="2"/>
      <c r="M280" s="2"/>
    </row>
    <row r="281" spans="1:13" customFormat="1" x14ac:dyDescent="0.35">
      <c r="A281" s="43"/>
      <c r="B281" s="44"/>
      <c r="C281" s="45" t="s">
        <v>358</v>
      </c>
      <c r="D281" s="2"/>
      <c r="E281" s="2"/>
      <c r="F281" s="2"/>
      <c r="G281" s="2"/>
      <c r="H281" s="2"/>
      <c r="I281" s="2"/>
      <c r="J281" s="2"/>
      <c r="K281" s="2"/>
      <c r="L281" s="2"/>
      <c r="M281" s="2"/>
    </row>
    <row r="282" spans="1:13" customFormat="1" x14ac:dyDescent="0.35">
      <c r="A282" s="43"/>
      <c r="B282" s="44"/>
      <c r="C282" s="45" t="s">
        <v>359</v>
      </c>
      <c r="D282" s="2"/>
      <c r="E282" s="2"/>
      <c r="F282" s="2"/>
      <c r="G282" s="2"/>
      <c r="H282" s="2"/>
      <c r="I282" s="2"/>
      <c r="J282" s="2"/>
      <c r="K282" s="2"/>
      <c r="L282" s="2"/>
      <c r="M282" s="2"/>
    </row>
    <row r="283" spans="1:13" customFormat="1" x14ac:dyDescent="0.35">
      <c r="A283" s="43"/>
      <c r="B283" s="44" t="s">
        <v>360</v>
      </c>
      <c r="C283" s="45" t="s">
        <v>361</v>
      </c>
      <c r="D283" s="2"/>
      <c r="E283" s="2"/>
      <c r="F283" s="2"/>
      <c r="G283" s="2"/>
      <c r="H283" s="2"/>
      <c r="I283" s="2"/>
      <c r="J283" s="2"/>
      <c r="K283" s="2"/>
      <c r="L283" s="2"/>
      <c r="M283" s="2"/>
    </row>
    <row r="284" spans="1:13" customFormat="1" x14ac:dyDescent="0.35">
      <c r="A284" s="55"/>
      <c r="B284" s="56"/>
      <c r="C284" s="57" t="s">
        <v>362</v>
      </c>
      <c r="D284" s="2"/>
      <c r="E284" s="2"/>
      <c r="F284" s="2"/>
      <c r="G284" s="2"/>
      <c r="H284" s="2"/>
      <c r="I284" s="2"/>
      <c r="J284" s="2"/>
      <c r="K284" s="2"/>
      <c r="L284" s="2"/>
      <c r="M284" s="2"/>
    </row>
    <row r="285" spans="1:13" customFormat="1" ht="16" thickBot="1" x14ac:dyDescent="0.4">
      <c r="A285" s="50"/>
      <c r="B285" s="51"/>
      <c r="C285" s="52" t="s">
        <v>363</v>
      </c>
      <c r="D285" s="2"/>
      <c r="E285" s="2"/>
      <c r="F285" s="2"/>
      <c r="G285" s="2"/>
      <c r="H285" s="2"/>
      <c r="I285" s="2"/>
      <c r="J285" s="2"/>
      <c r="K285" s="2"/>
      <c r="L285" s="2"/>
      <c r="M285" s="2"/>
    </row>
    <row r="286" spans="1:13" customFormat="1" ht="31.5" thickTop="1" x14ac:dyDescent="0.35">
      <c r="A286" s="53" t="s">
        <v>364</v>
      </c>
      <c r="B286" s="54" t="s">
        <v>365</v>
      </c>
      <c r="C286" s="235" t="s">
        <v>366</v>
      </c>
      <c r="D286" s="2"/>
      <c r="E286" s="2"/>
      <c r="F286" s="2"/>
      <c r="G286" s="2"/>
      <c r="H286" s="2"/>
      <c r="I286" s="2"/>
      <c r="J286" s="2"/>
      <c r="K286" s="2"/>
      <c r="L286" s="2"/>
      <c r="M286" s="2"/>
    </row>
    <row r="287" spans="1:13" customFormat="1" x14ac:dyDescent="0.35">
      <c r="A287" s="43"/>
      <c r="B287" s="44"/>
      <c r="C287" s="45" t="s">
        <v>367</v>
      </c>
      <c r="D287" s="2"/>
      <c r="E287" s="2"/>
      <c r="F287" s="2"/>
      <c r="G287" s="2"/>
      <c r="H287" s="2"/>
      <c r="I287" s="2"/>
      <c r="J287" s="2"/>
      <c r="K287" s="2"/>
      <c r="L287" s="2"/>
      <c r="M287" s="2"/>
    </row>
    <row r="288" spans="1:13" customFormat="1" x14ac:dyDescent="0.35">
      <c r="A288" s="43"/>
      <c r="B288" s="44"/>
      <c r="C288" s="45" t="s">
        <v>368</v>
      </c>
      <c r="D288" s="2"/>
      <c r="E288" s="2"/>
      <c r="F288" s="2"/>
      <c r="G288" s="2"/>
      <c r="H288" s="2"/>
      <c r="I288" s="2"/>
      <c r="J288" s="2"/>
      <c r="K288" s="2"/>
      <c r="L288" s="2"/>
      <c r="M288" s="2"/>
    </row>
    <row r="289" spans="1:13" customFormat="1" x14ac:dyDescent="0.35">
      <c r="A289" s="43"/>
      <c r="B289" s="44"/>
      <c r="C289" s="45" t="s">
        <v>369</v>
      </c>
      <c r="D289" s="2"/>
      <c r="E289" s="2"/>
      <c r="F289" s="2"/>
      <c r="G289" s="2"/>
      <c r="H289" s="2"/>
      <c r="I289" s="2"/>
      <c r="J289" s="2"/>
      <c r="K289" s="2"/>
      <c r="L289" s="2"/>
      <c r="M289" s="2"/>
    </row>
    <row r="290" spans="1:13" customFormat="1" x14ac:dyDescent="0.35">
      <c r="A290" s="43"/>
      <c r="B290" s="44"/>
      <c r="C290" s="45" t="s">
        <v>370</v>
      </c>
      <c r="D290" s="2"/>
      <c r="E290" s="2"/>
      <c r="F290" s="2"/>
      <c r="G290" s="2"/>
      <c r="H290" s="2"/>
      <c r="I290" s="2"/>
      <c r="J290" s="2"/>
      <c r="K290" s="2"/>
      <c r="L290" s="2"/>
      <c r="M290" s="2"/>
    </row>
    <row r="291" spans="1:13" customFormat="1" x14ac:dyDescent="0.35">
      <c r="A291" s="43"/>
      <c r="B291" s="44"/>
      <c r="C291" s="45" t="s">
        <v>371</v>
      </c>
      <c r="D291" s="2"/>
      <c r="E291" s="2"/>
      <c r="F291" s="2"/>
      <c r="G291" s="2"/>
      <c r="H291" s="2"/>
      <c r="I291" s="2"/>
      <c r="J291" s="2"/>
      <c r="K291" s="2"/>
      <c r="L291" s="2"/>
      <c r="M291" s="2"/>
    </row>
    <row r="292" spans="1:13" customFormat="1" x14ac:dyDescent="0.35">
      <c r="A292" s="43"/>
      <c r="B292" s="44"/>
      <c r="C292" s="45" t="s">
        <v>372</v>
      </c>
      <c r="D292" s="2"/>
      <c r="E292" s="2"/>
      <c r="F292" s="2"/>
      <c r="G292" s="2"/>
      <c r="H292" s="2"/>
      <c r="I292" s="2"/>
      <c r="J292" s="2"/>
      <c r="K292" s="2"/>
      <c r="L292" s="2"/>
      <c r="M292" s="2"/>
    </row>
    <row r="293" spans="1:13" customFormat="1" x14ac:dyDescent="0.35">
      <c r="A293" s="43"/>
      <c r="B293" s="44"/>
      <c r="C293" s="45" t="s">
        <v>373</v>
      </c>
      <c r="D293" s="2"/>
      <c r="E293" s="2"/>
      <c r="F293" s="2"/>
      <c r="G293" s="2"/>
      <c r="H293" s="2"/>
      <c r="I293" s="2"/>
      <c r="J293" s="2"/>
      <c r="K293" s="2"/>
      <c r="L293" s="2"/>
      <c r="M293" s="2"/>
    </row>
    <row r="294" spans="1:13" customFormat="1" x14ac:dyDescent="0.35">
      <c r="A294" s="43"/>
      <c r="B294" s="44"/>
      <c r="C294" s="45" t="s">
        <v>374</v>
      </c>
      <c r="D294" s="2"/>
      <c r="E294" s="2"/>
      <c r="F294" s="2"/>
      <c r="G294" s="2"/>
      <c r="H294" s="2"/>
      <c r="I294" s="2"/>
      <c r="J294" s="2"/>
      <c r="K294" s="2"/>
      <c r="L294" s="2"/>
      <c r="M294" s="2"/>
    </row>
    <row r="295" spans="1:13" customFormat="1" x14ac:dyDescent="0.35">
      <c r="A295" s="43"/>
      <c r="B295" s="44"/>
      <c r="C295" s="45" t="s">
        <v>375</v>
      </c>
      <c r="D295" s="2"/>
      <c r="E295" s="2"/>
      <c r="F295" s="2"/>
      <c r="G295" s="2"/>
      <c r="H295" s="2"/>
      <c r="I295" s="2"/>
      <c r="J295" s="2"/>
      <c r="K295" s="2"/>
      <c r="L295" s="2"/>
      <c r="M295" s="2"/>
    </row>
    <row r="296" spans="1:13" customFormat="1" x14ac:dyDescent="0.35">
      <c r="A296" s="55"/>
      <c r="B296" s="56"/>
      <c r="C296" s="57" t="s">
        <v>376</v>
      </c>
      <c r="D296" s="2"/>
      <c r="E296" s="2"/>
      <c r="F296" s="2"/>
      <c r="G296" s="2"/>
      <c r="H296" s="2"/>
      <c r="I296" s="2"/>
      <c r="J296" s="2"/>
      <c r="K296" s="2"/>
      <c r="L296" s="2"/>
      <c r="M296" s="2"/>
    </row>
    <row r="297" spans="1:13" customFormat="1" x14ac:dyDescent="0.35">
      <c r="A297" s="55"/>
      <c r="B297" s="56"/>
      <c r="C297" s="57" t="s">
        <v>377</v>
      </c>
      <c r="D297" s="2"/>
      <c r="E297" s="2"/>
      <c r="F297" s="2"/>
      <c r="G297" s="2"/>
      <c r="H297" s="2"/>
      <c r="I297" s="2"/>
      <c r="J297" s="2"/>
      <c r="K297" s="2"/>
      <c r="L297" s="2"/>
      <c r="M297" s="2"/>
    </row>
    <row r="298" spans="1:13" ht="16" thickBot="1" x14ac:dyDescent="0.4">
      <c r="A298" s="50"/>
      <c r="B298" s="51"/>
      <c r="C298" s="52" t="s">
        <v>378</v>
      </c>
    </row>
    <row r="299" spans="1:13" ht="16" thickTop="1" x14ac:dyDescent="0.35">
      <c r="A299" s="53" t="s">
        <v>379</v>
      </c>
      <c r="B299" s="54" t="s">
        <v>379</v>
      </c>
      <c r="C299" s="54" t="s">
        <v>380</v>
      </c>
    </row>
    <row r="300" spans="1:13" x14ac:dyDescent="0.35">
      <c r="A300" s="53"/>
      <c r="B300" s="54"/>
      <c r="C300" s="54" t="s">
        <v>381</v>
      </c>
    </row>
    <row r="301" spans="1:13" x14ac:dyDescent="0.35">
      <c r="A301" s="43"/>
      <c r="B301" s="44"/>
      <c r="C301" s="44" t="s">
        <v>382</v>
      </c>
    </row>
    <row r="302" spans="1:13" x14ac:dyDescent="0.35">
      <c r="A302" s="43"/>
      <c r="B302" s="44"/>
      <c r="C302" s="44" t="s">
        <v>383</v>
      </c>
    </row>
    <row r="303" spans="1:13" x14ac:dyDescent="0.35">
      <c r="A303" s="43"/>
      <c r="B303" s="44"/>
      <c r="C303" s="44" t="s">
        <v>384</v>
      </c>
    </row>
    <row r="304" spans="1:13" x14ac:dyDescent="0.35">
      <c r="A304" s="43"/>
      <c r="B304" s="44"/>
      <c r="C304" s="44" t="s">
        <v>385</v>
      </c>
    </row>
  </sheetData>
  <pageMargins left="0.70866141732283516" right="0.70866141732283516" top="0.74803149606299213" bottom="0.74803149606299213" header="0.31496062992126012" footer="0.31496062992126012"/>
  <pageSetup scale="80" fitToWidth="0"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9"/>
  <sheetViews>
    <sheetView tabSelected="1" topLeftCell="D1" zoomScale="82" zoomScaleNormal="82" workbookViewId="0">
      <selection activeCell="R68" sqref="R68"/>
    </sheetView>
  </sheetViews>
  <sheetFormatPr defaultColWidth="8.6328125" defaultRowHeight="15.5" x14ac:dyDescent="0.35"/>
  <cols>
    <col min="1" max="1" width="2.54296875" style="71" customWidth="1"/>
    <col min="2" max="2" width="3.6328125" style="71" customWidth="1"/>
    <col min="3" max="3" width="35.36328125" style="70" customWidth="1"/>
    <col min="4" max="4" width="37.08984375" style="70" bestFit="1" customWidth="1"/>
    <col min="5" max="5" width="73" style="70" bestFit="1" customWidth="1"/>
    <col min="6" max="18" width="6.453125" style="70" customWidth="1"/>
    <col min="19" max="23" width="8.6328125" style="70" customWidth="1"/>
    <col min="24" max="24" width="8.6328125" style="71" customWidth="1"/>
    <col min="25" max="25" width="8.6328125" style="70" customWidth="1"/>
    <col min="26" max="16384" width="8.6328125" style="70"/>
  </cols>
  <sheetData>
    <row r="1" spans="1:24" x14ac:dyDescent="0.35">
      <c r="A1" s="34" t="s">
        <v>552</v>
      </c>
      <c r="B1" s="35"/>
      <c r="C1" s="35"/>
      <c r="D1" s="35"/>
      <c r="E1" s="35"/>
      <c r="F1" s="35"/>
      <c r="G1" s="35"/>
      <c r="H1" s="35"/>
      <c r="I1" s="35"/>
      <c r="J1" s="35"/>
      <c r="K1" s="35"/>
      <c r="L1" s="35"/>
      <c r="M1" s="35"/>
    </row>
    <row r="3" spans="1:24" x14ac:dyDescent="0.35">
      <c r="C3" s="72" t="s">
        <v>386</v>
      </c>
      <c r="D3" s="73"/>
    </row>
    <row r="4" spans="1:24" x14ac:dyDescent="0.35">
      <c r="C4" s="74"/>
      <c r="E4" s="75"/>
    </row>
    <row r="5" spans="1:24" ht="25.25" customHeight="1" thickBot="1" x14ac:dyDescent="0.4">
      <c r="A5" s="71" t="s">
        <v>387</v>
      </c>
      <c r="B5" s="76" t="s">
        <v>388</v>
      </c>
      <c r="C5" s="77" t="s">
        <v>389</v>
      </c>
      <c r="D5" s="78" t="s">
        <v>390</v>
      </c>
      <c r="E5" s="79" t="s">
        <v>391</v>
      </c>
      <c r="F5" s="80" t="s">
        <v>392</v>
      </c>
      <c r="G5" s="78" t="s">
        <v>393</v>
      </c>
      <c r="H5" s="78" t="s">
        <v>394</v>
      </c>
      <c r="I5" s="78" t="s">
        <v>395</v>
      </c>
      <c r="J5" s="78" t="s">
        <v>396</v>
      </c>
      <c r="K5" s="78" t="s">
        <v>397</v>
      </c>
      <c r="L5" s="78" t="s">
        <v>398</v>
      </c>
      <c r="M5" s="78" t="s">
        <v>399</v>
      </c>
      <c r="N5" s="78" t="s">
        <v>400</v>
      </c>
      <c r="O5" s="78" t="s">
        <v>401</v>
      </c>
      <c r="P5" s="78" t="s">
        <v>402</v>
      </c>
      <c r="Q5" s="78" t="s">
        <v>403</v>
      </c>
      <c r="R5" s="79" t="s">
        <v>404</v>
      </c>
      <c r="X5" s="13"/>
    </row>
    <row r="6" spans="1:24" ht="15" customHeight="1" x14ac:dyDescent="0.35">
      <c r="A6" s="71" t="str">
        <f t="shared" ref="A6:A37" si="0">$C$3</f>
        <v>Select your organisation</v>
      </c>
      <c r="B6" s="269">
        <f>VLOOKUP(E6,TOC!$E$33:$F$300,2,FALSE)</f>
        <v>412</v>
      </c>
      <c r="C6" s="81" t="s">
        <v>405</v>
      </c>
      <c r="D6" s="82" t="s">
        <v>47</v>
      </c>
      <c r="E6" s="83" t="s">
        <v>51</v>
      </c>
      <c r="F6" s="84">
        <v>0</v>
      </c>
      <c r="G6" s="84">
        <v>0</v>
      </c>
      <c r="H6" s="84">
        <v>1</v>
      </c>
      <c r="I6" s="84">
        <v>3</v>
      </c>
      <c r="J6" s="84">
        <v>0</v>
      </c>
      <c r="K6" s="84">
        <v>0</v>
      </c>
      <c r="L6" s="84">
        <v>0</v>
      </c>
      <c r="M6" s="84">
        <v>0</v>
      </c>
      <c r="N6" s="84">
        <v>0</v>
      </c>
      <c r="O6" s="84">
        <v>1</v>
      </c>
      <c r="P6" s="84">
        <v>0</v>
      </c>
      <c r="Q6" s="84">
        <v>0</v>
      </c>
      <c r="R6" s="84">
        <v>1</v>
      </c>
      <c r="X6" s="13"/>
    </row>
    <row r="7" spans="1:24" ht="15" customHeight="1" x14ac:dyDescent="0.35">
      <c r="A7" s="71" t="str">
        <f t="shared" si="0"/>
        <v>Select your organisation</v>
      </c>
      <c r="B7" s="269">
        <f>VLOOKUP(E7,TOC!$E$33:$F$300,2,FALSE)</f>
        <v>413</v>
      </c>
      <c r="C7" s="81" t="s">
        <v>405</v>
      </c>
      <c r="D7" s="85" t="s">
        <v>47</v>
      </c>
      <c r="E7" s="86" t="s">
        <v>53</v>
      </c>
      <c r="F7" s="84">
        <v>7</v>
      </c>
      <c r="G7" s="84">
        <v>1</v>
      </c>
      <c r="H7" s="84">
        <v>0</v>
      </c>
      <c r="I7" s="84">
        <v>1</v>
      </c>
      <c r="J7" s="84">
        <v>0</v>
      </c>
      <c r="K7" s="84">
        <v>0</v>
      </c>
      <c r="L7" s="84">
        <v>0</v>
      </c>
      <c r="M7" s="84">
        <v>1</v>
      </c>
      <c r="N7" s="84">
        <v>1</v>
      </c>
      <c r="O7" s="84">
        <v>1</v>
      </c>
      <c r="P7" s="84">
        <v>0</v>
      </c>
      <c r="Q7" s="84">
        <v>1</v>
      </c>
      <c r="R7" s="84">
        <v>0</v>
      </c>
      <c r="X7" s="13"/>
    </row>
    <row r="8" spans="1:24" ht="15" customHeight="1" x14ac:dyDescent="0.35">
      <c r="A8" s="71" t="str">
        <f t="shared" si="0"/>
        <v>Select your organisation</v>
      </c>
      <c r="B8" s="269">
        <f>VLOOKUP(E8,TOC!$E$33:$F$300,2,FALSE)</f>
        <v>404</v>
      </c>
      <c r="C8" s="81" t="s">
        <v>405</v>
      </c>
      <c r="D8" s="85" t="s">
        <v>47</v>
      </c>
      <c r="E8" s="86" t="s">
        <v>48</v>
      </c>
      <c r="F8" s="84">
        <v>1</v>
      </c>
      <c r="G8" s="84">
        <v>0</v>
      </c>
      <c r="H8" s="84">
        <v>0</v>
      </c>
      <c r="I8" s="84">
        <v>1</v>
      </c>
      <c r="J8" s="84">
        <v>0</v>
      </c>
      <c r="K8" s="84">
        <v>1</v>
      </c>
      <c r="L8" s="84">
        <v>0</v>
      </c>
      <c r="M8" s="84">
        <v>1</v>
      </c>
      <c r="N8" s="84">
        <v>0</v>
      </c>
      <c r="O8" s="84">
        <v>1</v>
      </c>
      <c r="P8" s="84">
        <v>0</v>
      </c>
      <c r="Q8" s="84">
        <v>1</v>
      </c>
      <c r="R8" s="84">
        <v>0</v>
      </c>
      <c r="X8" s="13"/>
    </row>
    <row r="9" spans="1:24" ht="15" customHeight="1" x14ac:dyDescent="0.35">
      <c r="A9" s="71" t="str">
        <f t="shared" si="0"/>
        <v>Select your organisation</v>
      </c>
      <c r="B9" s="269">
        <f>VLOOKUP(E9,TOC!$E$33:$F$300,2,FALSE)</f>
        <v>405</v>
      </c>
      <c r="C9" s="81" t="s">
        <v>405</v>
      </c>
      <c r="D9" s="87" t="s">
        <v>47</v>
      </c>
      <c r="E9" s="88" t="s">
        <v>49</v>
      </c>
      <c r="F9" s="84">
        <v>3</v>
      </c>
      <c r="G9" s="84">
        <v>2</v>
      </c>
      <c r="H9" s="84">
        <v>5</v>
      </c>
      <c r="I9" s="84">
        <v>2</v>
      </c>
      <c r="J9" s="84">
        <v>1</v>
      </c>
      <c r="K9" s="84">
        <v>2</v>
      </c>
      <c r="L9" s="84">
        <v>1</v>
      </c>
      <c r="M9" s="84">
        <v>1</v>
      </c>
      <c r="N9" s="84">
        <v>3</v>
      </c>
      <c r="O9" s="84">
        <v>1</v>
      </c>
      <c r="P9" s="84">
        <v>1</v>
      </c>
      <c r="Q9" s="84">
        <v>1</v>
      </c>
      <c r="R9" s="84">
        <v>1</v>
      </c>
      <c r="X9" s="13"/>
    </row>
    <row r="10" spans="1:24" ht="15" customHeight="1" x14ac:dyDescent="0.35">
      <c r="A10" s="71" t="str">
        <f t="shared" si="0"/>
        <v>Select your organisation</v>
      </c>
      <c r="B10" s="269">
        <f>VLOOKUP(E10,TOC!$E$33:$F$300,2,FALSE)</f>
        <v>406</v>
      </c>
      <c r="C10" s="81" t="s">
        <v>405</v>
      </c>
      <c r="D10" s="87" t="s">
        <v>47</v>
      </c>
      <c r="E10" s="89" t="s">
        <v>55</v>
      </c>
      <c r="F10" s="84">
        <v>2</v>
      </c>
      <c r="G10" s="84">
        <v>6</v>
      </c>
      <c r="H10" s="84">
        <v>4</v>
      </c>
      <c r="I10" s="84">
        <v>7</v>
      </c>
      <c r="J10" s="84">
        <v>10</v>
      </c>
      <c r="K10" s="84">
        <v>5</v>
      </c>
      <c r="L10" s="84">
        <v>9</v>
      </c>
      <c r="M10" s="84">
        <v>10</v>
      </c>
      <c r="N10" s="84">
        <v>5</v>
      </c>
      <c r="O10" s="84">
        <v>8</v>
      </c>
      <c r="P10" s="84">
        <v>2</v>
      </c>
      <c r="Q10" s="84">
        <v>3</v>
      </c>
      <c r="R10" s="84">
        <v>2</v>
      </c>
      <c r="T10" s="75"/>
      <c r="X10" s="13"/>
    </row>
    <row r="11" spans="1:24" ht="15" customHeight="1" x14ac:dyDescent="0.35">
      <c r="A11" s="71" t="str">
        <f t="shared" si="0"/>
        <v>Select your organisation</v>
      </c>
      <c r="B11" s="269">
        <f>VLOOKUP(E11,TOC!$E$33:$F$300,2,FALSE)</f>
        <v>407</v>
      </c>
      <c r="C11" s="81" t="s">
        <v>405</v>
      </c>
      <c r="D11" s="87" t="s">
        <v>47</v>
      </c>
      <c r="E11" s="89" t="s">
        <v>57</v>
      </c>
      <c r="F11" s="84">
        <v>0</v>
      </c>
      <c r="G11" s="84">
        <v>5</v>
      </c>
      <c r="H11" s="84">
        <v>1</v>
      </c>
      <c r="I11" s="84">
        <v>5</v>
      </c>
      <c r="J11" s="84">
        <v>3</v>
      </c>
      <c r="K11" s="84">
        <v>6</v>
      </c>
      <c r="L11" s="84">
        <v>4</v>
      </c>
      <c r="M11" s="84">
        <v>4</v>
      </c>
      <c r="N11" s="84">
        <v>2</v>
      </c>
      <c r="O11" s="84">
        <v>2</v>
      </c>
      <c r="P11" s="84">
        <v>0</v>
      </c>
      <c r="Q11" s="84">
        <v>1</v>
      </c>
      <c r="R11" s="84">
        <v>3</v>
      </c>
      <c r="T11" s="75"/>
      <c r="X11" s="13"/>
    </row>
    <row r="12" spans="1:24" ht="15" customHeight="1" x14ac:dyDescent="0.35">
      <c r="A12" s="71" t="str">
        <f t="shared" si="0"/>
        <v>Select your organisation</v>
      </c>
      <c r="B12" s="269">
        <f>VLOOKUP(E12,TOC!$E$33:$F$300,2,FALSE)</f>
        <v>337</v>
      </c>
      <c r="C12" s="81" t="s">
        <v>405</v>
      </c>
      <c r="D12" s="87" t="s">
        <v>47</v>
      </c>
      <c r="E12" s="90" t="s">
        <v>59</v>
      </c>
      <c r="F12" s="91">
        <v>0</v>
      </c>
      <c r="G12" s="91">
        <v>0</v>
      </c>
      <c r="H12" s="91">
        <v>1</v>
      </c>
      <c r="I12" s="91">
        <v>0</v>
      </c>
      <c r="J12" s="91">
        <v>0</v>
      </c>
      <c r="K12" s="91">
        <v>0</v>
      </c>
      <c r="L12" s="91">
        <v>0</v>
      </c>
      <c r="M12" s="91">
        <v>0</v>
      </c>
      <c r="N12" s="91">
        <v>0</v>
      </c>
      <c r="O12" s="91">
        <v>0</v>
      </c>
      <c r="P12" s="91">
        <v>0</v>
      </c>
      <c r="Q12" s="91">
        <v>0</v>
      </c>
      <c r="R12" s="91">
        <v>1</v>
      </c>
      <c r="T12" s="75"/>
    </row>
    <row r="13" spans="1:24" ht="15" customHeight="1" x14ac:dyDescent="0.35">
      <c r="A13" s="71" t="str">
        <f t="shared" si="0"/>
        <v>Select your organisation</v>
      </c>
      <c r="B13" s="269">
        <f>VLOOKUP(E13,TOC!$E$33:$F$300,2,FALSE)</f>
        <v>339</v>
      </c>
      <c r="C13" s="81" t="s">
        <v>405</v>
      </c>
      <c r="D13" s="87" t="s">
        <v>47</v>
      </c>
      <c r="E13" s="90" t="s">
        <v>61</v>
      </c>
      <c r="F13" s="91">
        <v>0</v>
      </c>
      <c r="G13" s="91">
        <v>1</v>
      </c>
      <c r="H13" s="91">
        <v>1</v>
      </c>
      <c r="I13" s="91">
        <v>2</v>
      </c>
      <c r="J13" s="91">
        <v>0</v>
      </c>
      <c r="K13" s="91">
        <v>1</v>
      </c>
      <c r="L13" s="91">
        <v>0</v>
      </c>
      <c r="M13" s="91">
        <v>0</v>
      </c>
      <c r="N13" s="91">
        <v>0</v>
      </c>
      <c r="O13" s="91">
        <v>1</v>
      </c>
      <c r="P13" s="91">
        <v>0</v>
      </c>
      <c r="Q13" s="91">
        <v>0</v>
      </c>
      <c r="R13" s="91">
        <v>0</v>
      </c>
    </row>
    <row r="14" spans="1:24" ht="15" customHeight="1" x14ac:dyDescent="0.35">
      <c r="A14" s="71" t="str">
        <f t="shared" si="0"/>
        <v>Select your organisation</v>
      </c>
      <c r="B14" s="269">
        <f>VLOOKUP(E14,TOC!$E$33:$F$300,2,FALSE)</f>
        <v>340</v>
      </c>
      <c r="C14" s="81" t="s">
        <v>405</v>
      </c>
      <c r="D14" s="87" t="s">
        <v>47</v>
      </c>
      <c r="E14" s="90" t="s">
        <v>64</v>
      </c>
      <c r="F14" s="84">
        <v>2</v>
      </c>
      <c r="G14" s="84">
        <v>0</v>
      </c>
      <c r="H14" s="84">
        <v>2</v>
      </c>
      <c r="I14" s="84">
        <v>4</v>
      </c>
      <c r="J14" s="84">
        <v>5</v>
      </c>
      <c r="K14" s="84">
        <v>5</v>
      </c>
      <c r="L14" s="84">
        <v>1</v>
      </c>
      <c r="M14" s="84">
        <v>3</v>
      </c>
      <c r="N14" s="84">
        <v>1</v>
      </c>
      <c r="O14" s="84">
        <v>1</v>
      </c>
      <c r="P14" s="84">
        <v>1</v>
      </c>
      <c r="Q14" s="84">
        <v>1</v>
      </c>
      <c r="R14" s="84">
        <v>2</v>
      </c>
      <c r="X14" s="13"/>
    </row>
    <row r="15" spans="1:24" ht="15" customHeight="1" x14ac:dyDescent="0.35">
      <c r="A15" s="71" t="str">
        <f t="shared" si="0"/>
        <v>Select your organisation</v>
      </c>
      <c r="B15" s="269">
        <f>VLOOKUP(E15,TOC!$E$33:$F$300,2,FALSE)</f>
        <v>345</v>
      </c>
      <c r="C15" s="81" t="s">
        <v>405</v>
      </c>
      <c r="D15" s="87" t="s">
        <v>47</v>
      </c>
      <c r="E15" s="90" t="s">
        <v>67</v>
      </c>
      <c r="F15" s="91">
        <v>0</v>
      </c>
      <c r="G15" s="91">
        <v>0</v>
      </c>
      <c r="H15" s="91">
        <v>1</v>
      </c>
      <c r="I15" s="91">
        <v>0</v>
      </c>
      <c r="J15" s="91">
        <v>0</v>
      </c>
      <c r="K15" s="91">
        <v>0</v>
      </c>
      <c r="L15" s="91">
        <v>0</v>
      </c>
      <c r="M15" s="91">
        <v>1</v>
      </c>
      <c r="N15" s="91">
        <v>0</v>
      </c>
      <c r="O15" s="91">
        <v>0</v>
      </c>
      <c r="P15" s="91">
        <v>0</v>
      </c>
      <c r="Q15" s="91">
        <v>0</v>
      </c>
      <c r="R15" s="91">
        <v>0</v>
      </c>
    </row>
    <row r="16" spans="1:24" ht="15" customHeight="1" x14ac:dyDescent="0.35">
      <c r="A16" s="71" t="str">
        <f t="shared" si="0"/>
        <v>Select your organisation</v>
      </c>
      <c r="B16" s="269">
        <f>VLOOKUP(E16,TOC!$E$33:$F$300,2,FALSE)</f>
        <v>408</v>
      </c>
      <c r="C16" s="81" t="s">
        <v>405</v>
      </c>
      <c r="D16" s="87" t="s">
        <v>47</v>
      </c>
      <c r="E16" s="88" t="s">
        <v>406</v>
      </c>
      <c r="F16" s="91">
        <v>0</v>
      </c>
      <c r="G16" s="91">
        <v>0</v>
      </c>
      <c r="H16" s="91">
        <v>0</v>
      </c>
      <c r="I16" s="91">
        <v>0</v>
      </c>
      <c r="J16" s="91">
        <v>0</v>
      </c>
      <c r="K16" s="91">
        <v>0</v>
      </c>
      <c r="L16" s="91">
        <v>0</v>
      </c>
      <c r="M16" s="91">
        <v>0</v>
      </c>
      <c r="N16" s="91">
        <v>0</v>
      </c>
      <c r="O16" s="91">
        <v>0</v>
      </c>
      <c r="P16" s="91">
        <v>0</v>
      </c>
      <c r="Q16" s="91">
        <v>0</v>
      </c>
      <c r="R16" s="91">
        <v>0</v>
      </c>
    </row>
    <row r="17" spans="1:18" ht="15" customHeight="1" x14ac:dyDescent="0.35">
      <c r="A17" s="71" t="str">
        <f t="shared" si="0"/>
        <v>Select your organisation</v>
      </c>
      <c r="B17" s="269">
        <f>VLOOKUP(E17,TOC!$E$33:$F$300,2,FALSE)</f>
        <v>336</v>
      </c>
      <c r="C17" s="81" t="s">
        <v>405</v>
      </c>
      <c r="D17" s="87" t="s">
        <v>47</v>
      </c>
      <c r="E17" s="90" t="s">
        <v>71</v>
      </c>
      <c r="F17" s="91">
        <v>1</v>
      </c>
      <c r="G17" s="91">
        <v>1</v>
      </c>
      <c r="H17" s="91">
        <v>1</v>
      </c>
      <c r="I17" s="91">
        <v>1</v>
      </c>
      <c r="J17" s="91">
        <v>1</v>
      </c>
      <c r="K17" s="91">
        <v>2</v>
      </c>
      <c r="L17" s="91">
        <v>0</v>
      </c>
      <c r="M17" s="91">
        <v>1</v>
      </c>
      <c r="N17" s="91">
        <v>3</v>
      </c>
      <c r="O17" s="91">
        <v>0</v>
      </c>
      <c r="P17" s="91">
        <v>0</v>
      </c>
      <c r="Q17" s="91">
        <v>0</v>
      </c>
      <c r="R17" s="91">
        <v>1</v>
      </c>
    </row>
    <row r="18" spans="1:18" ht="15" customHeight="1" x14ac:dyDescent="0.35">
      <c r="A18" s="71" t="str">
        <f t="shared" si="0"/>
        <v>Select your organisation</v>
      </c>
      <c r="B18" s="269">
        <f>VLOOKUP(E18,TOC!$E$33:$F$300,2,FALSE)</f>
        <v>409</v>
      </c>
      <c r="C18" s="81" t="s">
        <v>405</v>
      </c>
      <c r="D18" s="87" t="s">
        <v>47</v>
      </c>
      <c r="E18" s="90" t="s">
        <v>73</v>
      </c>
      <c r="F18" s="91">
        <v>0</v>
      </c>
      <c r="G18" s="91">
        <v>0</v>
      </c>
      <c r="H18" s="91">
        <v>0</v>
      </c>
      <c r="I18" s="91">
        <v>0</v>
      </c>
      <c r="J18" s="91">
        <v>0</v>
      </c>
      <c r="K18" s="91">
        <v>0</v>
      </c>
      <c r="L18" s="91">
        <v>0</v>
      </c>
      <c r="M18" s="91">
        <v>0</v>
      </c>
      <c r="N18" s="91">
        <v>0</v>
      </c>
      <c r="O18" s="91">
        <v>0</v>
      </c>
      <c r="P18" s="91">
        <v>0</v>
      </c>
      <c r="Q18" s="91">
        <v>1</v>
      </c>
      <c r="R18" s="91">
        <v>1</v>
      </c>
    </row>
    <row r="19" spans="1:18" ht="15" customHeight="1" x14ac:dyDescent="0.35">
      <c r="A19" s="71" t="str">
        <f t="shared" si="0"/>
        <v>Select your organisation</v>
      </c>
      <c r="B19" s="269">
        <f>VLOOKUP(E19,TOC!$E$33:$F$300,2,FALSE)</f>
        <v>342</v>
      </c>
      <c r="C19" s="81" t="s">
        <v>405</v>
      </c>
      <c r="D19" s="87" t="s">
        <v>47</v>
      </c>
      <c r="E19" s="90" t="s">
        <v>75</v>
      </c>
      <c r="F19" s="91">
        <v>0</v>
      </c>
      <c r="G19" s="91">
        <v>0</v>
      </c>
      <c r="H19" s="91">
        <v>0</v>
      </c>
      <c r="I19" s="91">
        <v>0</v>
      </c>
      <c r="J19" s="91">
        <v>0</v>
      </c>
      <c r="K19" s="91">
        <v>0</v>
      </c>
      <c r="L19" s="91">
        <v>0</v>
      </c>
      <c r="M19" s="91">
        <v>0</v>
      </c>
      <c r="N19" s="91">
        <v>0</v>
      </c>
      <c r="O19" s="91">
        <v>0</v>
      </c>
      <c r="P19" s="91">
        <v>0</v>
      </c>
      <c r="Q19" s="91">
        <v>0</v>
      </c>
      <c r="R19" s="91">
        <v>0</v>
      </c>
    </row>
    <row r="20" spans="1:18" ht="15" customHeight="1" x14ac:dyDescent="0.35">
      <c r="A20" s="71" t="str">
        <f t="shared" si="0"/>
        <v>Select your organisation</v>
      </c>
      <c r="B20" s="269">
        <f>VLOOKUP(E20,TOC!$E$33:$F$300,2,FALSE)</f>
        <v>343</v>
      </c>
      <c r="C20" s="81" t="s">
        <v>405</v>
      </c>
      <c r="D20" s="87" t="s">
        <v>47</v>
      </c>
      <c r="E20" s="90" t="s">
        <v>76</v>
      </c>
      <c r="F20" s="91">
        <v>0</v>
      </c>
      <c r="G20" s="91">
        <v>0</v>
      </c>
      <c r="H20" s="91">
        <v>0</v>
      </c>
      <c r="I20" s="91">
        <v>0</v>
      </c>
      <c r="J20" s="91">
        <v>0</v>
      </c>
      <c r="K20" s="91">
        <v>0</v>
      </c>
      <c r="L20" s="91">
        <v>0</v>
      </c>
      <c r="M20" s="91">
        <v>0</v>
      </c>
      <c r="N20" s="91">
        <v>0</v>
      </c>
      <c r="O20" s="91">
        <v>0</v>
      </c>
      <c r="P20" s="91">
        <v>0</v>
      </c>
      <c r="Q20" s="91">
        <v>0</v>
      </c>
      <c r="R20" s="91">
        <v>0</v>
      </c>
    </row>
    <row r="21" spans="1:18" ht="15" customHeight="1" x14ac:dyDescent="0.35">
      <c r="A21" s="71" t="str">
        <f t="shared" si="0"/>
        <v>Select your organisation</v>
      </c>
      <c r="B21" s="269">
        <f>VLOOKUP(E21,TOC!$E$33:$F$300,2,FALSE)</f>
        <v>410</v>
      </c>
      <c r="C21" s="81" t="s">
        <v>405</v>
      </c>
      <c r="D21" s="87" t="s">
        <v>47</v>
      </c>
      <c r="E21" s="88" t="s">
        <v>77</v>
      </c>
      <c r="F21" s="91">
        <v>1</v>
      </c>
      <c r="G21" s="91">
        <v>0</v>
      </c>
      <c r="H21" s="91">
        <v>3</v>
      </c>
      <c r="I21" s="91">
        <v>2</v>
      </c>
      <c r="J21" s="91">
        <v>1</v>
      </c>
      <c r="K21" s="91">
        <v>3</v>
      </c>
      <c r="L21" s="91">
        <v>1</v>
      </c>
      <c r="M21" s="91">
        <v>4</v>
      </c>
      <c r="N21" s="91">
        <v>0</v>
      </c>
      <c r="O21" s="91">
        <v>3</v>
      </c>
      <c r="P21" s="91">
        <v>0</v>
      </c>
      <c r="Q21" s="91">
        <v>1</v>
      </c>
      <c r="R21" s="91">
        <v>1</v>
      </c>
    </row>
    <row r="22" spans="1:18" ht="15" customHeight="1" x14ac:dyDescent="0.35">
      <c r="A22" s="71" t="str">
        <f t="shared" si="0"/>
        <v>Select your organisation</v>
      </c>
      <c r="B22" s="269">
        <f>VLOOKUP(E22,TOC!$E$33:$F$300,2,FALSE)</f>
        <v>411</v>
      </c>
      <c r="C22" s="81" t="s">
        <v>405</v>
      </c>
      <c r="D22" s="87" t="s">
        <v>47</v>
      </c>
      <c r="E22" s="88" t="s">
        <v>79</v>
      </c>
      <c r="F22" s="91">
        <v>0</v>
      </c>
      <c r="G22" s="91">
        <v>0</v>
      </c>
      <c r="H22" s="91">
        <v>0</v>
      </c>
      <c r="I22" s="91">
        <v>0</v>
      </c>
      <c r="J22" s="91">
        <v>1</v>
      </c>
      <c r="K22" s="91">
        <v>0</v>
      </c>
      <c r="L22" s="91">
        <v>0</v>
      </c>
      <c r="M22" s="91">
        <v>0</v>
      </c>
      <c r="N22" s="91">
        <v>1</v>
      </c>
      <c r="O22" s="91">
        <v>0</v>
      </c>
      <c r="P22" s="91">
        <v>0</v>
      </c>
      <c r="Q22" s="91">
        <v>0</v>
      </c>
      <c r="R22" s="91">
        <v>0</v>
      </c>
    </row>
    <row r="23" spans="1:18" ht="15" customHeight="1" x14ac:dyDescent="0.35">
      <c r="A23" s="71" t="str">
        <f t="shared" si="0"/>
        <v>Select your organisation</v>
      </c>
      <c r="B23" s="269">
        <f>VLOOKUP(E23,TOC!$E$33:$F$300,2,FALSE)</f>
        <v>338</v>
      </c>
      <c r="C23" s="81" t="s">
        <v>405</v>
      </c>
      <c r="D23" s="87" t="s">
        <v>47</v>
      </c>
      <c r="E23" s="92" t="s">
        <v>81</v>
      </c>
      <c r="F23" s="91">
        <v>0</v>
      </c>
      <c r="G23" s="91">
        <v>1</v>
      </c>
      <c r="H23" s="91">
        <v>0</v>
      </c>
      <c r="I23" s="91">
        <v>4</v>
      </c>
      <c r="J23" s="91">
        <v>1</v>
      </c>
      <c r="K23" s="91">
        <v>1</v>
      </c>
      <c r="L23" s="91">
        <v>1</v>
      </c>
      <c r="M23" s="91">
        <v>1</v>
      </c>
      <c r="N23" s="91">
        <v>0</v>
      </c>
      <c r="O23" s="91">
        <v>1</v>
      </c>
      <c r="P23" s="91">
        <v>0</v>
      </c>
      <c r="Q23" s="91">
        <v>0</v>
      </c>
      <c r="R23" s="91">
        <v>0</v>
      </c>
    </row>
    <row r="24" spans="1:18" ht="15" customHeight="1" x14ac:dyDescent="0.35">
      <c r="A24" s="71" t="str">
        <f t="shared" si="0"/>
        <v>Select your organisation</v>
      </c>
      <c r="B24" s="269">
        <f>VLOOKUP(E24,TOC!$E$33:$F$300,2,FALSE)</f>
        <v>346</v>
      </c>
      <c r="C24" s="81" t="s">
        <v>405</v>
      </c>
      <c r="D24" s="93" t="s">
        <v>83</v>
      </c>
      <c r="E24" s="94" t="s">
        <v>84</v>
      </c>
      <c r="F24" s="91">
        <v>7</v>
      </c>
      <c r="G24" s="91">
        <v>2</v>
      </c>
      <c r="H24" s="91">
        <v>7</v>
      </c>
      <c r="I24" s="91">
        <v>9</v>
      </c>
      <c r="J24" s="91">
        <v>5</v>
      </c>
      <c r="K24" s="91">
        <v>5</v>
      </c>
      <c r="L24" s="91">
        <v>5</v>
      </c>
      <c r="M24" s="91">
        <v>6</v>
      </c>
      <c r="N24" s="91">
        <v>3</v>
      </c>
      <c r="O24" s="91">
        <v>0</v>
      </c>
      <c r="P24" s="91">
        <v>1</v>
      </c>
      <c r="Q24" s="91">
        <v>0</v>
      </c>
      <c r="R24" s="91">
        <v>0</v>
      </c>
    </row>
    <row r="25" spans="1:18" ht="15" customHeight="1" x14ac:dyDescent="0.35">
      <c r="A25" s="71" t="str">
        <f t="shared" si="0"/>
        <v>Select your organisation</v>
      </c>
      <c r="B25" s="269">
        <f>VLOOKUP(E25,TOC!$E$33:$F$300,2,FALSE)</f>
        <v>348</v>
      </c>
      <c r="C25" s="81" t="s">
        <v>405</v>
      </c>
      <c r="D25" s="93" t="s">
        <v>83</v>
      </c>
      <c r="E25" s="90" t="s">
        <v>107</v>
      </c>
      <c r="F25" s="91">
        <v>4</v>
      </c>
      <c r="G25" s="91">
        <v>4</v>
      </c>
      <c r="H25" s="91">
        <v>0</v>
      </c>
      <c r="I25" s="91">
        <v>9</v>
      </c>
      <c r="J25" s="91">
        <v>15</v>
      </c>
      <c r="K25" s="91">
        <v>20</v>
      </c>
      <c r="L25" s="91">
        <v>8</v>
      </c>
      <c r="M25" s="91">
        <v>5</v>
      </c>
      <c r="N25" s="91">
        <v>4</v>
      </c>
      <c r="O25" s="91">
        <v>7</v>
      </c>
      <c r="P25" s="91">
        <v>2</v>
      </c>
      <c r="Q25" s="91">
        <v>12</v>
      </c>
      <c r="R25" s="91">
        <v>9</v>
      </c>
    </row>
    <row r="26" spans="1:18" ht="15" customHeight="1" x14ac:dyDescent="0.35">
      <c r="A26" s="71" t="str">
        <f t="shared" si="0"/>
        <v>Select your organisation</v>
      </c>
      <c r="B26" s="269">
        <f>VLOOKUP(E26,TOC!$E$33:$F$300,2,FALSE)</f>
        <v>347</v>
      </c>
      <c r="C26" s="81" t="s">
        <v>405</v>
      </c>
      <c r="D26" s="93" t="s">
        <v>83</v>
      </c>
      <c r="E26" s="90" t="s">
        <v>91</v>
      </c>
      <c r="F26" s="91">
        <v>139</v>
      </c>
      <c r="G26" s="91">
        <v>190</v>
      </c>
      <c r="H26" s="91">
        <v>229</v>
      </c>
      <c r="I26" s="91">
        <v>218</v>
      </c>
      <c r="J26" s="91">
        <v>212</v>
      </c>
      <c r="K26" s="91">
        <v>166</v>
      </c>
      <c r="L26" s="91">
        <v>143</v>
      </c>
      <c r="M26" s="91">
        <v>231</v>
      </c>
      <c r="N26" s="91">
        <v>199</v>
      </c>
      <c r="O26" s="91">
        <v>136</v>
      </c>
      <c r="P26" s="91">
        <v>191</v>
      </c>
      <c r="Q26" s="91">
        <v>131</v>
      </c>
      <c r="R26" s="91">
        <v>123</v>
      </c>
    </row>
    <row r="27" spans="1:18" ht="15" customHeight="1" x14ac:dyDescent="0.35">
      <c r="A27" s="71" t="str">
        <f t="shared" si="0"/>
        <v>Select your organisation</v>
      </c>
      <c r="B27" s="269">
        <f>VLOOKUP(E27,TOC!$E$33:$F$300,2,FALSE)</f>
        <v>354</v>
      </c>
      <c r="C27" s="81" t="s">
        <v>405</v>
      </c>
      <c r="D27" s="95" t="s">
        <v>113</v>
      </c>
      <c r="E27" s="96" t="s">
        <v>129</v>
      </c>
      <c r="F27" s="91">
        <v>0</v>
      </c>
      <c r="G27" s="91">
        <v>0</v>
      </c>
      <c r="H27" s="91">
        <v>1</v>
      </c>
      <c r="I27" s="91">
        <v>0</v>
      </c>
      <c r="J27" s="91">
        <v>1</v>
      </c>
      <c r="K27" s="91">
        <v>0</v>
      </c>
      <c r="L27" s="91">
        <v>2</v>
      </c>
      <c r="M27" s="91">
        <v>0</v>
      </c>
      <c r="N27" s="91">
        <v>1</v>
      </c>
      <c r="O27" s="91">
        <v>0</v>
      </c>
      <c r="P27" s="91">
        <v>2</v>
      </c>
      <c r="Q27" s="91">
        <v>1</v>
      </c>
      <c r="R27" s="91">
        <v>4</v>
      </c>
    </row>
    <row r="28" spans="1:18" ht="15" customHeight="1" x14ac:dyDescent="0.35">
      <c r="A28" s="71" t="str">
        <f t="shared" si="0"/>
        <v>Select your organisation</v>
      </c>
      <c r="B28" s="269">
        <f>VLOOKUP(E28,TOC!$E$33:$F$300,2,FALSE)</f>
        <v>351</v>
      </c>
      <c r="C28" s="81" t="s">
        <v>405</v>
      </c>
      <c r="D28" s="93" t="s">
        <v>113</v>
      </c>
      <c r="E28" s="96" t="s">
        <v>120</v>
      </c>
      <c r="F28" s="91">
        <v>1</v>
      </c>
      <c r="G28" s="91">
        <v>0</v>
      </c>
      <c r="H28" s="91">
        <v>2</v>
      </c>
      <c r="I28" s="91">
        <v>1</v>
      </c>
      <c r="J28" s="91">
        <v>1</v>
      </c>
      <c r="K28" s="91">
        <v>1</v>
      </c>
      <c r="L28" s="91">
        <v>2</v>
      </c>
      <c r="M28" s="91">
        <v>0</v>
      </c>
      <c r="N28" s="91">
        <v>0</v>
      </c>
      <c r="O28" s="91">
        <v>0</v>
      </c>
      <c r="P28" s="91">
        <v>0</v>
      </c>
      <c r="Q28" s="91">
        <v>2</v>
      </c>
      <c r="R28" s="91">
        <v>1</v>
      </c>
    </row>
    <row r="29" spans="1:18" ht="15" customHeight="1" x14ac:dyDescent="0.35">
      <c r="A29" s="71" t="str">
        <f t="shared" si="0"/>
        <v>Select your organisation</v>
      </c>
      <c r="B29" s="269">
        <f>VLOOKUP(E29,TOC!$E$33:$F$300,2,FALSE)</f>
        <v>352</v>
      </c>
      <c r="C29" s="81" t="s">
        <v>405</v>
      </c>
      <c r="D29" s="93" t="s">
        <v>113</v>
      </c>
      <c r="E29" s="96" t="s">
        <v>127</v>
      </c>
      <c r="F29" s="91">
        <v>3</v>
      </c>
      <c r="G29" s="91">
        <v>2</v>
      </c>
      <c r="H29" s="91">
        <v>2</v>
      </c>
      <c r="I29" s="91">
        <v>0</v>
      </c>
      <c r="J29" s="91">
        <v>0</v>
      </c>
      <c r="K29" s="91">
        <v>1</v>
      </c>
      <c r="L29" s="91">
        <v>3</v>
      </c>
      <c r="M29" s="91">
        <v>1</v>
      </c>
      <c r="N29" s="91">
        <v>0</v>
      </c>
      <c r="O29" s="91">
        <v>0</v>
      </c>
      <c r="P29" s="91">
        <v>1</v>
      </c>
      <c r="Q29" s="91">
        <v>2</v>
      </c>
      <c r="R29" s="91">
        <v>0</v>
      </c>
    </row>
    <row r="30" spans="1:18" ht="15" customHeight="1" x14ac:dyDescent="0.35">
      <c r="A30" s="71" t="str">
        <f t="shared" si="0"/>
        <v>Select your organisation</v>
      </c>
      <c r="B30" s="269">
        <f>VLOOKUP(E30,TOC!$E$33:$F$300,2,FALSE)</f>
        <v>355</v>
      </c>
      <c r="C30" s="81" t="s">
        <v>405</v>
      </c>
      <c r="D30" s="93" t="s">
        <v>113</v>
      </c>
      <c r="E30" s="96" t="s">
        <v>130</v>
      </c>
      <c r="F30" s="91">
        <v>6</v>
      </c>
      <c r="G30" s="91">
        <v>4</v>
      </c>
      <c r="H30" s="91">
        <v>5</v>
      </c>
      <c r="I30" s="91">
        <v>0</v>
      </c>
      <c r="J30" s="91">
        <v>1</v>
      </c>
      <c r="K30" s="91">
        <v>8</v>
      </c>
      <c r="L30" s="91">
        <v>10</v>
      </c>
      <c r="M30" s="91">
        <v>12</v>
      </c>
      <c r="N30" s="91">
        <v>2</v>
      </c>
      <c r="O30" s="91">
        <v>4</v>
      </c>
      <c r="P30" s="91">
        <v>1</v>
      </c>
      <c r="Q30" s="91">
        <v>0</v>
      </c>
      <c r="R30" s="91">
        <v>1</v>
      </c>
    </row>
    <row r="31" spans="1:18" ht="15" customHeight="1" x14ac:dyDescent="0.35">
      <c r="A31" s="71" t="str">
        <f t="shared" si="0"/>
        <v>Select your organisation</v>
      </c>
      <c r="B31" s="269">
        <f>VLOOKUP(E31,TOC!$E$33:$F$300,2,FALSE)</f>
        <v>349</v>
      </c>
      <c r="C31" s="81" t="s">
        <v>405</v>
      </c>
      <c r="D31" s="93" t="s">
        <v>113</v>
      </c>
      <c r="E31" s="96" t="s">
        <v>114</v>
      </c>
      <c r="F31" s="91">
        <v>0</v>
      </c>
      <c r="G31" s="91">
        <v>0</v>
      </c>
      <c r="H31" s="91">
        <v>0</v>
      </c>
      <c r="I31" s="91">
        <v>0</v>
      </c>
      <c r="J31" s="91">
        <v>0</v>
      </c>
      <c r="K31" s="91">
        <v>0</v>
      </c>
      <c r="L31" s="91">
        <v>0</v>
      </c>
      <c r="M31" s="91">
        <v>0</v>
      </c>
      <c r="N31" s="91">
        <v>0</v>
      </c>
      <c r="O31" s="91">
        <v>0</v>
      </c>
      <c r="P31" s="91">
        <v>0</v>
      </c>
      <c r="Q31" s="91">
        <v>0</v>
      </c>
      <c r="R31" s="91">
        <v>0</v>
      </c>
    </row>
    <row r="32" spans="1:18" ht="15" customHeight="1" x14ac:dyDescent="0.35">
      <c r="A32" s="71" t="str">
        <f t="shared" si="0"/>
        <v>Select your organisation</v>
      </c>
      <c r="B32" s="269">
        <f>VLOOKUP(E32,TOC!$E$33:$F$300,2,FALSE)</f>
        <v>353</v>
      </c>
      <c r="C32" s="81" t="s">
        <v>405</v>
      </c>
      <c r="D32" s="93" t="s">
        <v>113</v>
      </c>
      <c r="E32" s="96" t="s">
        <v>128</v>
      </c>
      <c r="F32" s="91">
        <v>0</v>
      </c>
      <c r="G32" s="91">
        <v>2</v>
      </c>
      <c r="H32" s="91">
        <v>0</v>
      </c>
      <c r="I32" s="91">
        <v>0</v>
      </c>
      <c r="J32" s="91">
        <v>0</v>
      </c>
      <c r="K32" s="91">
        <v>0</v>
      </c>
      <c r="L32" s="91">
        <v>7</v>
      </c>
      <c r="M32" s="91">
        <v>2</v>
      </c>
      <c r="N32" s="91">
        <v>0</v>
      </c>
      <c r="O32" s="91">
        <v>1</v>
      </c>
      <c r="P32" s="91">
        <v>0</v>
      </c>
      <c r="Q32" s="91">
        <v>0</v>
      </c>
      <c r="R32" s="91">
        <v>0</v>
      </c>
    </row>
    <row r="33" spans="1:24" ht="15" customHeight="1" x14ac:dyDescent="0.35">
      <c r="A33" s="71" t="str">
        <f t="shared" si="0"/>
        <v>Select your organisation</v>
      </c>
      <c r="B33" s="269">
        <f>VLOOKUP(E33,TOC!$E$33:$F$300,2,FALSE)</f>
        <v>350</v>
      </c>
      <c r="C33" s="81" t="s">
        <v>405</v>
      </c>
      <c r="D33" s="93" t="s">
        <v>113</v>
      </c>
      <c r="E33" s="96" t="s">
        <v>118</v>
      </c>
      <c r="F33" s="91">
        <v>0</v>
      </c>
      <c r="G33" s="91">
        <v>0</v>
      </c>
      <c r="H33" s="91">
        <v>0</v>
      </c>
      <c r="I33" s="91">
        <v>0</v>
      </c>
      <c r="J33" s="91">
        <v>0</v>
      </c>
      <c r="K33" s="91">
        <v>0</v>
      </c>
      <c r="L33" s="91">
        <v>1</v>
      </c>
      <c r="M33" s="91">
        <v>34</v>
      </c>
      <c r="N33" s="91">
        <v>0</v>
      </c>
      <c r="O33" s="91">
        <v>0</v>
      </c>
      <c r="P33" s="91">
        <v>0</v>
      </c>
      <c r="Q33" s="91">
        <v>0</v>
      </c>
      <c r="R33" s="91">
        <v>11</v>
      </c>
    </row>
    <row r="34" spans="1:24" ht="15" customHeight="1" x14ac:dyDescent="0.35">
      <c r="A34" s="71" t="str">
        <f t="shared" si="0"/>
        <v>Select your organisation</v>
      </c>
      <c r="B34" s="269">
        <f>VLOOKUP(E34,TOC!$E$33:$F$300,2,FALSE)</f>
        <v>356</v>
      </c>
      <c r="C34" s="81" t="s">
        <v>405</v>
      </c>
      <c r="D34" s="97" t="s">
        <v>131</v>
      </c>
      <c r="E34" s="96" t="s">
        <v>407</v>
      </c>
      <c r="F34" s="91">
        <v>7</v>
      </c>
      <c r="G34" s="91">
        <v>6</v>
      </c>
      <c r="H34" s="91">
        <v>9</v>
      </c>
      <c r="I34" s="91">
        <v>8</v>
      </c>
      <c r="J34" s="91">
        <v>7</v>
      </c>
      <c r="K34" s="91">
        <v>21</v>
      </c>
      <c r="L34" s="91">
        <v>5</v>
      </c>
      <c r="M34" s="91">
        <v>16</v>
      </c>
      <c r="N34" s="91">
        <v>11</v>
      </c>
      <c r="O34" s="91">
        <v>12</v>
      </c>
      <c r="P34" s="91">
        <v>7</v>
      </c>
      <c r="Q34" s="91">
        <v>12</v>
      </c>
      <c r="R34" s="91">
        <v>14</v>
      </c>
      <c r="X34" s="13"/>
    </row>
    <row r="35" spans="1:24" ht="15" customHeight="1" x14ac:dyDescent="0.35">
      <c r="A35" s="71" t="str">
        <f t="shared" si="0"/>
        <v>Select your organisation</v>
      </c>
      <c r="B35" s="269">
        <f>VLOOKUP(E35,TOC!$E$33:$F$300,2,FALSE)</f>
        <v>357</v>
      </c>
      <c r="C35" s="81" t="s">
        <v>405</v>
      </c>
      <c r="D35" s="97" t="s">
        <v>131</v>
      </c>
      <c r="E35" s="96" t="s">
        <v>134</v>
      </c>
      <c r="F35" s="91">
        <v>25</v>
      </c>
      <c r="G35" s="91">
        <v>26</v>
      </c>
      <c r="H35" s="91">
        <v>31</v>
      </c>
      <c r="I35" s="91">
        <v>14</v>
      </c>
      <c r="J35" s="91">
        <v>13</v>
      </c>
      <c r="K35" s="91">
        <v>20</v>
      </c>
      <c r="L35" s="91">
        <v>46</v>
      </c>
      <c r="M35" s="91">
        <v>37</v>
      </c>
      <c r="N35" s="91">
        <v>18</v>
      </c>
      <c r="O35" s="91">
        <v>10</v>
      </c>
      <c r="P35" s="91">
        <v>28</v>
      </c>
      <c r="Q35" s="91">
        <v>18</v>
      </c>
      <c r="R35" s="91">
        <v>17</v>
      </c>
      <c r="X35" s="13"/>
    </row>
    <row r="36" spans="1:24" ht="15" customHeight="1" x14ac:dyDescent="0.35">
      <c r="A36" s="71" t="str">
        <f t="shared" si="0"/>
        <v>Select your organisation</v>
      </c>
      <c r="B36" s="269">
        <f>VLOOKUP(E36,TOC!$E$33:$F$300,2,FALSE)</f>
        <v>358</v>
      </c>
      <c r="C36" s="81" t="s">
        <v>405</v>
      </c>
      <c r="D36" s="97" t="s">
        <v>131</v>
      </c>
      <c r="E36" s="96" t="s">
        <v>135</v>
      </c>
      <c r="F36" s="91">
        <v>33</v>
      </c>
      <c r="G36" s="91">
        <v>44</v>
      </c>
      <c r="H36" s="91">
        <v>25</v>
      </c>
      <c r="I36" s="91">
        <v>25</v>
      </c>
      <c r="J36" s="91">
        <v>20</v>
      </c>
      <c r="K36" s="91">
        <v>23</v>
      </c>
      <c r="L36" s="91">
        <v>37</v>
      </c>
      <c r="M36" s="91">
        <v>44</v>
      </c>
      <c r="N36" s="91">
        <v>34</v>
      </c>
      <c r="O36" s="91">
        <v>18</v>
      </c>
      <c r="P36" s="91">
        <v>29</v>
      </c>
      <c r="Q36" s="91">
        <v>30</v>
      </c>
      <c r="R36" s="91">
        <v>15</v>
      </c>
      <c r="X36" s="13"/>
    </row>
    <row r="37" spans="1:24" ht="15" customHeight="1" x14ac:dyDescent="0.35">
      <c r="A37" s="71" t="str">
        <f t="shared" si="0"/>
        <v>Select your organisation</v>
      </c>
      <c r="B37" s="269">
        <f>VLOOKUP(E37,TOC!$E$33:$F$300,2,FALSE)</f>
        <v>359</v>
      </c>
      <c r="C37" s="81" t="s">
        <v>405</v>
      </c>
      <c r="D37" s="97" t="s">
        <v>131</v>
      </c>
      <c r="E37" s="96" t="s">
        <v>137</v>
      </c>
      <c r="F37" s="91">
        <v>27</v>
      </c>
      <c r="G37" s="91">
        <v>16</v>
      </c>
      <c r="H37" s="91">
        <v>14</v>
      </c>
      <c r="I37" s="91">
        <v>24</v>
      </c>
      <c r="J37" s="91">
        <v>12</v>
      </c>
      <c r="K37" s="91">
        <v>22</v>
      </c>
      <c r="L37" s="91">
        <v>11</v>
      </c>
      <c r="M37" s="91">
        <v>2</v>
      </c>
      <c r="N37" s="91">
        <v>8</v>
      </c>
      <c r="O37" s="91">
        <v>3</v>
      </c>
      <c r="P37" s="91">
        <v>20</v>
      </c>
      <c r="Q37" s="91">
        <v>14</v>
      </c>
      <c r="R37" s="91">
        <v>20</v>
      </c>
      <c r="X37" s="13"/>
    </row>
    <row r="38" spans="1:24" ht="15" customHeight="1" x14ac:dyDescent="0.35">
      <c r="A38" s="71" t="str">
        <f t="shared" ref="A38:A71" si="1">$C$3</f>
        <v>Select your organisation</v>
      </c>
      <c r="B38" s="269">
        <f>VLOOKUP(E38,TOC!$E$33:$F$300,2,FALSE)</f>
        <v>360</v>
      </c>
      <c r="C38" s="81" t="s">
        <v>405</v>
      </c>
      <c r="D38" s="97" t="s">
        <v>131</v>
      </c>
      <c r="E38" s="96" t="s">
        <v>138</v>
      </c>
      <c r="F38" s="91">
        <v>1</v>
      </c>
      <c r="G38" s="91">
        <v>4</v>
      </c>
      <c r="H38" s="91">
        <v>3</v>
      </c>
      <c r="I38" s="91">
        <v>14</v>
      </c>
      <c r="J38" s="91">
        <v>11</v>
      </c>
      <c r="K38" s="91">
        <v>21</v>
      </c>
      <c r="L38" s="91">
        <v>29</v>
      </c>
      <c r="M38" s="91">
        <v>21</v>
      </c>
      <c r="N38" s="91">
        <v>13</v>
      </c>
      <c r="O38" s="91">
        <v>16</v>
      </c>
      <c r="P38" s="91">
        <v>16</v>
      </c>
      <c r="Q38" s="91">
        <v>2</v>
      </c>
      <c r="R38" s="91">
        <v>1</v>
      </c>
      <c r="X38" s="13"/>
    </row>
    <row r="39" spans="1:24" ht="15" customHeight="1" x14ac:dyDescent="0.35">
      <c r="A39" s="71" t="str">
        <f t="shared" si="1"/>
        <v>Select your organisation</v>
      </c>
      <c r="B39" s="269">
        <f>VLOOKUP(E39,TOC!$E$33:$F$300,2,FALSE)</f>
        <v>361</v>
      </c>
      <c r="C39" s="81" t="s">
        <v>405</v>
      </c>
      <c r="D39" s="98" t="s">
        <v>131</v>
      </c>
      <c r="E39" s="96" t="s">
        <v>140</v>
      </c>
      <c r="F39" s="91">
        <v>3</v>
      </c>
      <c r="G39" s="91">
        <v>1</v>
      </c>
      <c r="H39" s="91">
        <v>2</v>
      </c>
      <c r="I39" s="91">
        <v>5</v>
      </c>
      <c r="J39" s="91">
        <v>2</v>
      </c>
      <c r="K39" s="91">
        <v>1</v>
      </c>
      <c r="L39" s="91">
        <v>5</v>
      </c>
      <c r="M39" s="91">
        <v>2</v>
      </c>
      <c r="N39" s="91">
        <v>2</v>
      </c>
      <c r="O39" s="91">
        <v>0</v>
      </c>
      <c r="P39" s="91">
        <v>0</v>
      </c>
      <c r="Q39" s="70">
        <v>4</v>
      </c>
      <c r="R39" s="91">
        <v>1</v>
      </c>
    </row>
    <row r="40" spans="1:24" ht="15" customHeight="1" x14ac:dyDescent="0.35">
      <c r="A40" s="71" t="str">
        <f t="shared" si="1"/>
        <v>Select your organisation</v>
      </c>
      <c r="B40" s="269">
        <f>VLOOKUP(E40,TOC!$E$33:$F$300,2,FALSE)</f>
        <v>362</v>
      </c>
      <c r="C40" s="81" t="s">
        <v>405</v>
      </c>
      <c r="D40" s="93" t="s">
        <v>142</v>
      </c>
      <c r="E40" s="96" t="s">
        <v>142</v>
      </c>
      <c r="F40" s="91">
        <v>7</v>
      </c>
      <c r="G40" s="91">
        <v>3</v>
      </c>
      <c r="H40" s="91">
        <v>7</v>
      </c>
      <c r="I40" s="91">
        <v>7</v>
      </c>
      <c r="J40" s="91">
        <v>7</v>
      </c>
      <c r="K40" s="91">
        <v>11</v>
      </c>
      <c r="L40" s="91">
        <v>3</v>
      </c>
      <c r="M40" s="91">
        <v>2</v>
      </c>
      <c r="N40" s="91">
        <v>2</v>
      </c>
      <c r="O40" s="91">
        <v>3</v>
      </c>
      <c r="P40" s="91">
        <v>2</v>
      </c>
      <c r="Q40" s="91">
        <v>7</v>
      </c>
      <c r="R40" s="91">
        <v>2</v>
      </c>
    </row>
    <row r="41" spans="1:24" ht="15" customHeight="1" x14ac:dyDescent="0.35">
      <c r="A41" s="71" t="str">
        <f t="shared" si="1"/>
        <v>Select your organisation</v>
      </c>
      <c r="B41" s="269">
        <f>VLOOKUP(E41,TOC!$E$33:$F$300,2,FALSE)</f>
        <v>365</v>
      </c>
      <c r="C41" s="81" t="s">
        <v>405</v>
      </c>
      <c r="D41" s="87" t="s">
        <v>150</v>
      </c>
      <c r="E41" s="88" t="s">
        <v>153</v>
      </c>
      <c r="F41" s="91">
        <v>11</v>
      </c>
      <c r="G41" s="91">
        <v>10</v>
      </c>
      <c r="H41" s="91">
        <v>5</v>
      </c>
      <c r="I41" s="91">
        <v>6</v>
      </c>
      <c r="J41" s="91">
        <v>15</v>
      </c>
      <c r="K41" s="91">
        <v>10</v>
      </c>
      <c r="L41" s="91">
        <v>20</v>
      </c>
      <c r="M41" s="91">
        <v>12</v>
      </c>
      <c r="N41" s="91">
        <v>5</v>
      </c>
      <c r="O41" s="91">
        <v>8</v>
      </c>
      <c r="P41" s="91">
        <v>8</v>
      </c>
      <c r="Q41" s="91">
        <v>8</v>
      </c>
      <c r="R41" s="91">
        <v>10</v>
      </c>
    </row>
    <row r="42" spans="1:24" ht="15" customHeight="1" x14ac:dyDescent="0.35">
      <c r="A42" s="71" t="str">
        <f t="shared" si="1"/>
        <v>Select your organisation</v>
      </c>
      <c r="B42" s="269">
        <f>VLOOKUP(E42,TOC!$E$33:$F$300,2,FALSE)</f>
        <v>363</v>
      </c>
      <c r="C42" s="81" t="s">
        <v>405</v>
      </c>
      <c r="D42" s="87" t="s">
        <v>150</v>
      </c>
      <c r="E42" s="100" t="s">
        <v>151</v>
      </c>
      <c r="F42" s="91">
        <v>14</v>
      </c>
      <c r="G42" s="91">
        <v>8</v>
      </c>
      <c r="H42" s="91">
        <v>22</v>
      </c>
      <c r="I42" s="91">
        <v>16</v>
      </c>
      <c r="J42" s="91">
        <v>17</v>
      </c>
      <c r="K42" s="91">
        <v>13</v>
      </c>
      <c r="L42" s="91">
        <v>13</v>
      </c>
      <c r="M42" s="91">
        <v>22</v>
      </c>
      <c r="N42" s="91">
        <v>13</v>
      </c>
      <c r="O42" s="252">
        <v>10</v>
      </c>
      <c r="P42" s="91">
        <v>16</v>
      </c>
      <c r="Q42" s="91">
        <v>7</v>
      </c>
      <c r="R42" s="91">
        <v>37</v>
      </c>
    </row>
    <row r="43" spans="1:24" ht="15" customHeight="1" x14ac:dyDescent="0.35">
      <c r="A43" s="71" t="str">
        <f t="shared" si="1"/>
        <v>Select your organisation</v>
      </c>
      <c r="B43" s="269">
        <f>VLOOKUP(E43,TOC!$E$33:$F$300,2,FALSE)</f>
        <v>414</v>
      </c>
      <c r="C43" s="81" t="s">
        <v>405</v>
      </c>
      <c r="D43" s="88" t="s">
        <v>150</v>
      </c>
      <c r="E43" s="250" t="s">
        <v>179</v>
      </c>
      <c r="F43" s="251">
        <v>33</v>
      </c>
      <c r="G43" s="252">
        <v>47</v>
      </c>
      <c r="H43" s="252">
        <v>65</v>
      </c>
      <c r="I43" s="252">
        <v>59</v>
      </c>
      <c r="J43" s="252">
        <v>32</v>
      </c>
      <c r="K43" s="252">
        <v>51</v>
      </c>
      <c r="L43" s="252">
        <v>37</v>
      </c>
      <c r="M43" s="252">
        <v>59</v>
      </c>
      <c r="N43" s="281">
        <v>46</v>
      </c>
      <c r="O43" s="70">
        <v>34</v>
      </c>
      <c r="P43" s="252">
        <v>13</v>
      </c>
      <c r="Q43" s="252">
        <v>4</v>
      </c>
      <c r="R43" s="252">
        <v>8</v>
      </c>
    </row>
    <row r="44" spans="1:24" ht="15" customHeight="1" x14ac:dyDescent="0.35">
      <c r="B44" s="269">
        <f>VLOOKUP(E44,TOC!$E$33:$F$300,2,FALSE)</f>
        <v>415</v>
      </c>
      <c r="C44" s="81" t="s">
        <v>405</v>
      </c>
      <c r="D44" s="88" t="s">
        <v>150</v>
      </c>
      <c r="E44" s="253" t="s">
        <v>157</v>
      </c>
      <c r="F44" s="254">
        <v>49</v>
      </c>
      <c r="G44" s="255">
        <v>28</v>
      </c>
      <c r="H44" s="255">
        <v>34</v>
      </c>
      <c r="I44" s="255">
        <v>7</v>
      </c>
      <c r="J44" s="255">
        <v>9</v>
      </c>
      <c r="K44" s="255">
        <v>9</v>
      </c>
      <c r="L44" s="255">
        <v>10</v>
      </c>
      <c r="M44" s="255">
        <v>14</v>
      </c>
      <c r="N44" s="255">
        <v>6</v>
      </c>
      <c r="O44" s="255">
        <v>5</v>
      </c>
      <c r="P44" s="255">
        <v>6</v>
      </c>
      <c r="Q44" s="255">
        <v>28</v>
      </c>
      <c r="R44" s="255">
        <v>13</v>
      </c>
    </row>
    <row r="45" spans="1:24" ht="15" customHeight="1" x14ac:dyDescent="0.35">
      <c r="A45" s="71" t="str">
        <f t="shared" si="1"/>
        <v>Select your organisation</v>
      </c>
      <c r="B45" s="269">
        <f>VLOOKUP(E45,TOC!$E$33:$F$300,2,FALSE)</f>
        <v>416</v>
      </c>
      <c r="C45" s="81" t="s">
        <v>405</v>
      </c>
      <c r="D45" s="88" t="s">
        <v>150</v>
      </c>
      <c r="E45" s="253" t="s">
        <v>168</v>
      </c>
      <c r="F45" s="256">
        <v>14</v>
      </c>
      <c r="G45" s="215">
        <v>18</v>
      </c>
      <c r="H45" s="215">
        <v>28</v>
      </c>
      <c r="I45" s="215">
        <v>22</v>
      </c>
      <c r="J45" s="215">
        <v>14</v>
      </c>
      <c r="K45" s="215">
        <v>17</v>
      </c>
      <c r="L45" s="215">
        <v>15</v>
      </c>
      <c r="M45" s="215">
        <v>27</v>
      </c>
      <c r="N45" s="215">
        <v>27</v>
      </c>
      <c r="O45" s="215">
        <v>11</v>
      </c>
      <c r="P45" s="215">
        <v>14</v>
      </c>
      <c r="Q45" s="215">
        <v>8</v>
      </c>
      <c r="R45" s="215">
        <v>14</v>
      </c>
    </row>
    <row r="46" spans="1:24" ht="15" customHeight="1" x14ac:dyDescent="0.35">
      <c r="B46" s="269">
        <f>VLOOKUP(E46,TOC!$E$33:$F$300,2,FALSE)</f>
        <v>366</v>
      </c>
      <c r="C46" s="81" t="s">
        <v>405</v>
      </c>
      <c r="D46" s="87" t="s">
        <v>150</v>
      </c>
      <c r="E46" s="96" t="s">
        <v>188</v>
      </c>
      <c r="F46" s="215">
        <v>10</v>
      </c>
      <c r="G46" s="215">
        <v>1</v>
      </c>
      <c r="H46" s="215">
        <v>12</v>
      </c>
      <c r="I46" s="215">
        <v>1</v>
      </c>
      <c r="J46" s="215">
        <v>0</v>
      </c>
      <c r="K46" s="215">
        <v>1</v>
      </c>
      <c r="L46" s="215">
        <v>10</v>
      </c>
      <c r="M46" s="280">
        <v>5</v>
      </c>
      <c r="N46" s="280">
        <v>0</v>
      </c>
      <c r="O46" s="215">
        <v>3</v>
      </c>
      <c r="P46" s="215">
        <v>11</v>
      </c>
      <c r="Q46" s="215">
        <v>6</v>
      </c>
      <c r="R46" s="215">
        <v>3</v>
      </c>
    </row>
    <row r="47" spans="1:24" ht="15" customHeight="1" x14ac:dyDescent="0.35">
      <c r="A47" s="71" t="str">
        <f t="shared" si="1"/>
        <v>Select your organisation</v>
      </c>
      <c r="B47" s="269">
        <f>VLOOKUP(E47,TOC!$E$33:$F$300,2,FALSE)</f>
        <v>367</v>
      </c>
      <c r="C47" s="81" t="s">
        <v>405</v>
      </c>
      <c r="D47" s="99" t="s">
        <v>196</v>
      </c>
      <c r="E47" s="90" t="s">
        <v>196</v>
      </c>
      <c r="F47" s="91">
        <v>0</v>
      </c>
      <c r="G47" s="91">
        <v>0</v>
      </c>
      <c r="H47" s="91">
        <v>0</v>
      </c>
      <c r="I47" s="91">
        <v>0</v>
      </c>
      <c r="J47" s="91">
        <v>0</v>
      </c>
      <c r="K47" s="91">
        <v>0</v>
      </c>
      <c r="L47" s="91">
        <v>5</v>
      </c>
      <c r="M47" s="91">
        <v>0</v>
      </c>
      <c r="N47" s="91">
        <v>0</v>
      </c>
      <c r="O47" s="91">
        <v>12</v>
      </c>
      <c r="P47" s="91">
        <v>2</v>
      </c>
      <c r="Q47" s="91">
        <v>0</v>
      </c>
      <c r="R47" s="91">
        <v>11</v>
      </c>
    </row>
    <row r="48" spans="1:24" ht="15" customHeight="1" x14ac:dyDescent="0.35">
      <c r="A48" s="71" t="str">
        <f t="shared" si="1"/>
        <v>Select your organisation</v>
      </c>
      <c r="B48" s="269">
        <f>VLOOKUP(E48,TOC!$E$33:$F$300,2,FALSE)</f>
        <v>369</v>
      </c>
      <c r="C48" s="81" t="s">
        <v>405</v>
      </c>
      <c r="D48" s="87" t="s">
        <v>198</v>
      </c>
      <c r="E48" s="90" t="s">
        <v>209</v>
      </c>
      <c r="F48" s="91">
        <v>11</v>
      </c>
      <c r="G48" s="91">
        <v>14</v>
      </c>
      <c r="H48" s="91">
        <v>31</v>
      </c>
      <c r="I48" s="91">
        <v>17</v>
      </c>
      <c r="J48" s="91">
        <v>12</v>
      </c>
      <c r="K48" s="91">
        <v>4</v>
      </c>
      <c r="L48" s="91">
        <v>39</v>
      </c>
      <c r="M48" s="91">
        <v>13</v>
      </c>
      <c r="N48" s="91">
        <v>12</v>
      </c>
      <c r="O48" s="91">
        <v>13</v>
      </c>
      <c r="P48" s="91">
        <v>18</v>
      </c>
      <c r="Q48" s="91">
        <v>9</v>
      </c>
      <c r="R48" s="91">
        <v>17</v>
      </c>
    </row>
    <row r="49" spans="1:18" ht="15" customHeight="1" x14ac:dyDescent="0.35">
      <c r="A49" s="71" t="str">
        <f t="shared" si="1"/>
        <v>Select your organisation</v>
      </c>
      <c r="B49" s="269">
        <f>VLOOKUP(E49,TOC!$E$33:$F$300,2,FALSE)</f>
        <v>370</v>
      </c>
      <c r="C49" s="81" t="s">
        <v>405</v>
      </c>
      <c r="D49" s="87" t="s">
        <v>198</v>
      </c>
      <c r="E49" s="96" t="s">
        <v>211</v>
      </c>
      <c r="F49" s="91">
        <v>17</v>
      </c>
      <c r="G49" s="91">
        <v>15</v>
      </c>
      <c r="H49" s="91">
        <v>29</v>
      </c>
      <c r="I49" s="91">
        <v>39</v>
      </c>
      <c r="J49" s="91">
        <v>22</v>
      </c>
      <c r="K49" s="91">
        <v>36</v>
      </c>
      <c r="L49" s="91">
        <v>44</v>
      </c>
      <c r="M49" s="91">
        <v>27</v>
      </c>
      <c r="N49" s="91">
        <v>56</v>
      </c>
      <c r="O49" s="91">
        <v>27</v>
      </c>
      <c r="P49" s="91">
        <v>30</v>
      </c>
      <c r="Q49" s="91">
        <v>21</v>
      </c>
      <c r="R49" s="91">
        <v>17</v>
      </c>
    </row>
    <row r="50" spans="1:18" ht="15" customHeight="1" x14ac:dyDescent="0.35">
      <c r="A50" s="71" t="str">
        <f t="shared" si="1"/>
        <v>Select your organisation</v>
      </c>
      <c r="B50" s="269">
        <f>VLOOKUP(E50,TOC!$E$33:$F$300,2,FALSE)</f>
        <v>368</v>
      </c>
      <c r="C50" s="81" t="s">
        <v>405</v>
      </c>
      <c r="D50" s="87" t="s">
        <v>198</v>
      </c>
      <c r="E50" s="90" t="s">
        <v>199</v>
      </c>
      <c r="F50" s="91">
        <v>11</v>
      </c>
      <c r="G50" s="91">
        <v>5</v>
      </c>
      <c r="H50" s="91">
        <v>9</v>
      </c>
      <c r="I50" s="91">
        <v>7</v>
      </c>
      <c r="J50" s="91">
        <v>6</v>
      </c>
      <c r="K50" s="91">
        <v>9</v>
      </c>
      <c r="L50" s="91">
        <v>5</v>
      </c>
      <c r="M50" s="91">
        <v>4</v>
      </c>
      <c r="N50" s="91">
        <v>7</v>
      </c>
      <c r="O50" s="91">
        <v>6</v>
      </c>
      <c r="P50" s="91">
        <v>10</v>
      </c>
      <c r="Q50" s="91">
        <v>11</v>
      </c>
      <c r="R50" s="91">
        <v>10</v>
      </c>
    </row>
    <row r="51" spans="1:18" ht="15" customHeight="1" x14ac:dyDescent="0.35">
      <c r="A51" s="71" t="str">
        <f t="shared" si="1"/>
        <v>Select your organisation</v>
      </c>
      <c r="B51" s="269">
        <f>VLOOKUP(E51,TOC!$E$33:$F$300,2,FALSE)</f>
        <v>378</v>
      </c>
      <c r="C51" s="81" t="s">
        <v>405</v>
      </c>
      <c r="D51" s="87" t="s">
        <v>408</v>
      </c>
      <c r="E51" s="90" t="s">
        <v>257</v>
      </c>
      <c r="F51" s="91">
        <v>136</v>
      </c>
      <c r="G51" s="91">
        <v>76</v>
      </c>
      <c r="H51" s="91">
        <v>119</v>
      </c>
      <c r="I51" s="91">
        <v>83</v>
      </c>
      <c r="J51" s="91">
        <v>76</v>
      </c>
      <c r="K51" s="91">
        <v>48</v>
      </c>
      <c r="L51" s="91">
        <v>52</v>
      </c>
      <c r="M51" s="91">
        <v>57</v>
      </c>
      <c r="N51" s="91">
        <v>45</v>
      </c>
      <c r="O51" s="91">
        <v>57</v>
      </c>
      <c r="P51" s="91">
        <v>44</v>
      </c>
      <c r="Q51" s="91">
        <v>35</v>
      </c>
      <c r="R51" s="91">
        <v>33</v>
      </c>
    </row>
    <row r="52" spans="1:18" ht="15" customHeight="1" x14ac:dyDescent="0.35">
      <c r="A52" s="71" t="str">
        <f t="shared" si="1"/>
        <v>Select your organisation</v>
      </c>
      <c r="B52" s="269">
        <f>VLOOKUP(E52,TOC!$E$33:$F$300,2,FALSE)</f>
        <v>373</v>
      </c>
      <c r="C52" s="81" t="s">
        <v>405</v>
      </c>
      <c r="D52" s="87" t="s">
        <v>408</v>
      </c>
      <c r="E52" s="90" t="s">
        <v>229</v>
      </c>
      <c r="F52" s="91">
        <v>31</v>
      </c>
      <c r="G52" s="91">
        <v>19</v>
      </c>
      <c r="H52" s="91">
        <v>56</v>
      </c>
      <c r="I52" s="91">
        <v>41</v>
      </c>
      <c r="J52" s="91">
        <v>16</v>
      </c>
      <c r="K52" s="91">
        <v>17</v>
      </c>
      <c r="L52" s="91">
        <v>29</v>
      </c>
      <c r="M52" s="91">
        <v>34</v>
      </c>
      <c r="N52" s="91">
        <v>30</v>
      </c>
      <c r="O52" s="91">
        <v>23</v>
      </c>
      <c r="P52" s="91">
        <v>17</v>
      </c>
      <c r="Q52" s="91">
        <v>61</v>
      </c>
      <c r="R52" s="91">
        <v>20</v>
      </c>
    </row>
    <row r="53" spans="1:18" ht="15" customHeight="1" x14ac:dyDescent="0.35">
      <c r="A53" s="71" t="str">
        <f t="shared" si="1"/>
        <v>Select your organisation</v>
      </c>
      <c r="B53" s="269">
        <f>VLOOKUP(E53,TOC!$E$33:$F$300,2,FALSE)</f>
        <v>375</v>
      </c>
      <c r="C53" s="81" t="s">
        <v>405</v>
      </c>
      <c r="D53" s="87" t="s">
        <v>408</v>
      </c>
      <c r="E53" s="90" t="s">
        <v>238</v>
      </c>
      <c r="F53" s="91">
        <v>4</v>
      </c>
      <c r="G53" s="91">
        <v>8</v>
      </c>
      <c r="H53" s="91">
        <v>2</v>
      </c>
      <c r="I53" s="91">
        <v>5</v>
      </c>
      <c r="J53" s="91">
        <v>0</v>
      </c>
      <c r="K53" s="91">
        <v>3</v>
      </c>
      <c r="L53" s="91">
        <v>5</v>
      </c>
      <c r="M53" s="91">
        <v>6</v>
      </c>
      <c r="N53" s="91">
        <v>8</v>
      </c>
      <c r="O53" s="91">
        <v>7</v>
      </c>
      <c r="P53" s="91">
        <v>4</v>
      </c>
      <c r="Q53" s="91">
        <v>2</v>
      </c>
      <c r="R53" s="91">
        <v>8</v>
      </c>
    </row>
    <row r="54" spans="1:18" ht="15" customHeight="1" x14ac:dyDescent="0.35">
      <c r="A54" s="71" t="str">
        <f t="shared" si="1"/>
        <v>Select your organisation</v>
      </c>
      <c r="B54" s="269">
        <f>VLOOKUP(E54,TOC!$E$33:$F$300,2,FALSE)</f>
        <v>376</v>
      </c>
      <c r="C54" s="81" t="s">
        <v>405</v>
      </c>
      <c r="D54" s="87" t="s">
        <v>408</v>
      </c>
      <c r="E54" s="90" t="s">
        <v>244</v>
      </c>
      <c r="F54" s="91">
        <v>0</v>
      </c>
      <c r="G54" s="91">
        <v>0</v>
      </c>
      <c r="H54" s="91">
        <v>0</v>
      </c>
      <c r="I54" s="91">
        <v>0</v>
      </c>
      <c r="J54" s="91">
        <v>0</v>
      </c>
      <c r="K54" s="91">
        <v>0</v>
      </c>
      <c r="L54" s="91">
        <v>0</v>
      </c>
      <c r="M54" s="91">
        <v>1</v>
      </c>
      <c r="N54" s="91">
        <v>0</v>
      </c>
      <c r="O54" s="91">
        <v>0</v>
      </c>
      <c r="P54" s="91">
        <v>0</v>
      </c>
      <c r="Q54" s="91">
        <v>0</v>
      </c>
      <c r="R54" s="91">
        <v>1</v>
      </c>
    </row>
    <row r="55" spans="1:18" ht="15" customHeight="1" x14ac:dyDescent="0.35">
      <c r="A55" s="71" t="str">
        <f t="shared" si="1"/>
        <v>Select your organisation</v>
      </c>
      <c r="B55" s="269">
        <f>VLOOKUP(E55,TOC!$E$33:$F$300,2,FALSE)</f>
        <v>374</v>
      </c>
      <c r="C55" s="81" t="s">
        <v>405</v>
      </c>
      <c r="D55" s="87" t="s">
        <v>408</v>
      </c>
      <c r="E55" s="90" t="s">
        <v>234</v>
      </c>
      <c r="F55" s="91">
        <v>1</v>
      </c>
      <c r="G55" s="91">
        <v>3</v>
      </c>
      <c r="H55" s="91">
        <v>1</v>
      </c>
      <c r="I55" s="91">
        <v>0</v>
      </c>
      <c r="J55" s="91">
        <v>1</v>
      </c>
      <c r="K55" s="91">
        <v>3</v>
      </c>
      <c r="L55" s="91">
        <v>0</v>
      </c>
      <c r="M55" s="91">
        <v>3</v>
      </c>
      <c r="N55" s="91">
        <v>1</v>
      </c>
      <c r="O55" s="91">
        <v>1</v>
      </c>
      <c r="P55" s="91">
        <v>1</v>
      </c>
      <c r="Q55" s="91">
        <v>0</v>
      </c>
      <c r="R55" s="91">
        <v>0</v>
      </c>
    </row>
    <row r="56" spans="1:18" ht="15" customHeight="1" x14ac:dyDescent="0.35">
      <c r="A56" s="71" t="str">
        <f t="shared" si="1"/>
        <v>Select your organisation</v>
      </c>
      <c r="B56" s="269">
        <f>VLOOKUP(E56,TOC!$E$33:$F$300,2,FALSE)</f>
        <v>371</v>
      </c>
      <c r="C56" s="81" t="s">
        <v>405</v>
      </c>
      <c r="D56" s="87" t="s">
        <v>408</v>
      </c>
      <c r="E56" s="90" t="s">
        <v>220</v>
      </c>
      <c r="F56" s="91">
        <v>0</v>
      </c>
      <c r="G56" s="91">
        <v>0</v>
      </c>
      <c r="H56" s="91">
        <v>0</v>
      </c>
      <c r="I56" s="91">
        <v>0</v>
      </c>
      <c r="J56" s="91">
        <v>2</v>
      </c>
      <c r="K56" s="91">
        <v>0</v>
      </c>
      <c r="L56" s="91">
        <v>1</v>
      </c>
      <c r="M56" s="91">
        <v>0</v>
      </c>
      <c r="N56" s="91">
        <v>0</v>
      </c>
      <c r="O56" s="91">
        <v>2</v>
      </c>
      <c r="P56" s="91">
        <v>1</v>
      </c>
      <c r="Q56" s="91">
        <v>0</v>
      </c>
      <c r="R56" s="91">
        <v>4</v>
      </c>
    </row>
    <row r="57" spans="1:18" ht="15" customHeight="1" x14ac:dyDescent="0.35">
      <c r="A57" s="71" t="str">
        <f t="shared" si="1"/>
        <v>Select your organisation</v>
      </c>
      <c r="B57" s="269">
        <f>VLOOKUP(E57,TOC!$E$33:$F$300,2,FALSE)</f>
        <v>372</v>
      </c>
      <c r="C57" s="81" t="s">
        <v>405</v>
      </c>
      <c r="D57" s="87" t="s">
        <v>408</v>
      </c>
      <c r="E57" s="90" t="s">
        <v>223</v>
      </c>
      <c r="F57" s="91">
        <v>6</v>
      </c>
      <c r="G57" s="91">
        <v>10</v>
      </c>
      <c r="H57" s="91">
        <v>8</v>
      </c>
      <c r="I57" s="91">
        <v>8</v>
      </c>
      <c r="J57" s="91">
        <v>8</v>
      </c>
      <c r="K57" s="91">
        <v>8</v>
      </c>
      <c r="L57" s="91">
        <v>8</v>
      </c>
      <c r="M57" s="91">
        <v>11</v>
      </c>
      <c r="N57" s="91">
        <v>3</v>
      </c>
      <c r="O57" s="91">
        <v>11</v>
      </c>
      <c r="P57" s="91">
        <v>6</v>
      </c>
      <c r="Q57" s="91">
        <v>15</v>
      </c>
      <c r="R57" s="91">
        <v>19</v>
      </c>
    </row>
    <row r="58" spans="1:18" ht="15" customHeight="1" x14ac:dyDescent="0.35">
      <c r="A58" s="71" t="str">
        <f t="shared" si="1"/>
        <v>Select your organisation</v>
      </c>
      <c r="B58" s="269">
        <f>VLOOKUP(E58,TOC!$E$33:$F$300,2,FALSE)</f>
        <v>377</v>
      </c>
      <c r="C58" s="81" t="s">
        <v>405</v>
      </c>
      <c r="D58" s="87" t="s">
        <v>408</v>
      </c>
      <c r="E58" s="90" t="s">
        <v>248</v>
      </c>
      <c r="F58" s="91">
        <v>14</v>
      </c>
      <c r="G58" s="91">
        <v>9</v>
      </c>
      <c r="H58" s="91">
        <v>26</v>
      </c>
      <c r="I58" s="91">
        <v>17</v>
      </c>
      <c r="J58" s="91">
        <v>20</v>
      </c>
      <c r="K58" s="91">
        <v>12</v>
      </c>
      <c r="L58" s="91">
        <v>13</v>
      </c>
      <c r="M58" s="91">
        <v>12</v>
      </c>
      <c r="N58" s="91">
        <v>16</v>
      </c>
      <c r="O58" s="91">
        <v>9</v>
      </c>
      <c r="P58" s="91">
        <v>15</v>
      </c>
      <c r="Q58" s="91">
        <v>6</v>
      </c>
      <c r="R58" s="91">
        <v>14</v>
      </c>
    </row>
    <row r="59" spans="1:18" ht="15" customHeight="1" x14ac:dyDescent="0.35">
      <c r="A59" s="71" t="str">
        <f t="shared" si="1"/>
        <v>Select your organisation</v>
      </c>
      <c r="B59" s="269">
        <f>VLOOKUP(E59,TOC!$E$33:$F$300,2,FALSE)</f>
        <v>380</v>
      </c>
      <c r="C59" s="81" t="s">
        <v>405</v>
      </c>
      <c r="D59" s="87" t="s">
        <v>267</v>
      </c>
      <c r="E59" s="96" t="s">
        <v>280</v>
      </c>
      <c r="F59" s="91">
        <v>14</v>
      </c>
      <c r="G59" s="91">
        <v>23</v>
      </c>
      <c r="H59" s="91">
        <v>20</v>
      </c>
      <c r="I59" s="91">
        <v>22</v>
      </c>
      <c r="J59" s="91">
        <v>16</v>
      </c>
      <c r="K59" s="91">
        <v>14</v>
      </c>
      <c r="L59" s="91">
        <v>2</v>
      </c>
      <c r="M59" s="91">
        <v>9</v>
      </c>
      <c r="N59" s="91">
        <v>9</v>
      </c>
      <c r="O59" s="91">
        <v>13</v>
      </c>
      <c r="P59" s="91">
        <v>8</v>
      </c>
      <c r="Q59" s="91">
        <v>27</v>
      </c>
      <c r="R59" s="91">
        <v>12</v>
      </c>
    </row>
    <row r="60" spans="1:18" ht="15" customHeight="1" x14ac:dyDescent="0.35">
      <c r="A60" s="71" t="str">
        <f t="shared" si="1"/>
        <v>Select your organisation</v>
      </c>
      <c r="B60" s="269">
        <f>VLOOKUP(E60,TOC!$E$33:$F$300,2,FALSE)</f>
        <v>379</v>
      </c>
      <c r="C60" s="81" t="s">
        <v>405</v>
      </c>
      <c r="D60" s="87" t="s">
        <v>267</v>
      </c>
      <c r="E60" s="90" t="s">
        <v>268</v>
      </c>
      <c r="F60" s="91">
        <v>12</v>
      </c>
      <c r="G60" s="91">
        <v>13</v>
      </c>
      <c r="H60" s="91">
        <v>8</v>
      </c>
      <c r="I60" s="91">
        <v>9</v>
      </c>
      <c r="J60" s="91">
        <v>15</v>
      </c>
      <c r="K60" s="91">
        <v>11</v>
      </c>
      <c r="L60" s="91">
        <v>10</v>
      </c>
      <c r="M60" s="91">
        <v>13</v>
      </c>
      <c r="N60" s="91">
        <v>16</v>
      </c>
      <c r="O60" s="91">
        <v>12</v>
      </c>
      <c r="P60" s="91">
        <v>4</v>
      </c>
      <c r="Q60" s="91">
        <v>13</v>
      </c>
      <c r="R60" s="91">
        <v>7</v>
      </c>
    </row>
    <row r="61" spans="1:18" ht="15" customHeight="1" x14ac:dyDescent="0.35">
      <c r="A61" s="71" t="str">
        <f t="shared" si="1"/>
        <v>Select your organisation</v>
      </c>
      <c r="B61" s="269">
        <f>VLOOKUP(E61,TOC!$E$33:$F$300,2,FALSE)</f>
        <v>383</v>
      </c>
      <c r="C61" s="81" t="s">
        <v>405</v>
      </c>
      <c r="D61" s="87" t="s">
        <v>409</v>
      </c>
      <c r="E61" s="90" t="s">
        <v>289</v>
      </c>
      <c r="F61" s="91">
        <v>20</v>
      </c>
      <c r="G61" s="91">
        <v>33</v>
      </c>
      <c r="H61" s="91">
        <v>30</v>
      </c>
      <c r="I61" s="91">
        <v>21</v>
      </c>
      <c r="J61" s="91">
        <v>18</v>
      </c>
      <c r="K61" s="91">
        <v>15</v>
      </c>
      <c r="L61" s="91">
        <v>5</v>
      </c>
      <c r="M61" s="91">
        <v>0</v>
      </c>
      <c r="N61" s="91">
        <v>0</v>
      </c>
      <c r="O61" s="91">
        <v>0</v>
      </c>
      <c r="P61" s="91">
        <v>0</v>
      </c>
      <c r="Q61" s="91">
        <v>0</v>
      </c>
      <c r="R61" s="91">
        <v>0</v>
      </c>
    </row>
    <row r="62" spans="1:18" ht="15" customHeight="1" x14ac:dyDescent="0.35">
      <c r="A62" s="71" t="str">
        <f t="shared" si="1"/>
        <v>Select your organisation</v>
      </c>
      <c r="B62" s="269">
        <f>VLOOKUP(E62,TOC!$E$33:$F$300,2,FALSE)</f>
        <v>384</v>
      </c>
      <c r="C62" s="81" t="s">
        <v>405</v>
      </c>
      <c r="D62" s="87" t="s">
        <v>409</v>
      </c>
      <c r="E62" s="90" t="s">
        <v>293</v>
      </c>
      <c r="F62" s="91">
        <v>97</v>
      </c>
      <c r="G62" s="91">
        <v>73</v>
      </c>
      <c r="H62" s="91">
        <v>92</v>
      </c>
      <c r="I62" s="91">
        <v>71</v>
      </c>
      <c r="J62" s="91">
        <v>59</v>
      </c>
      <c r="K62" s="91">
        <v>75</v>
      </c>
      <c r="L62" s="91">
        <v>84</v>
      </c>
      <c r="M62" s="91">
        <v>114</v>
      </c>
      <c r="N62" s="91">
        <v>88</v>
      </c>
      <c r="O62" s="91">
        <v>55</v>
      </c>
      <c r="P62" s="91">
        <v>66</v>
      </c>
      <c r="Q62" s="91">
        <v>67</v>
      </c>
      <c r="R62" s="91">
        <v>107</v>
      </c>
    </row>
    <row r="63" spans="1:18" ht="15" customHeight="1" x14ac:dyDescent="0.35">
      <c r="A63" s="71" t="str">
        <f t="shared" si="1"/>
        <v>Select your organisation</v>
      </c>
      <c r="B63" s="269">
        <f>VLOOKUP(E63,TOC!$E$33:$F$300,2,FALSE)</f>
        <v>381</v>
      </c>
      <c r="C63" s="81" t="s">
        <v>405</v>
      </c>
      <c r="D63" s="87" t="s">
        <v>409</v>
      </c>
      <c r="E63" s="90" t="s">
        <v>286</v>
      </c>
      <c r="F63" s="91">
        <v>3</v>
      </c>
      <c r="G63" s="91">
        <v>2</v>
      </c>
      <c r="H63" s="91">
        <v>4</v>
      </c>
      <c r="I63" s="91">
        <v>5</v>
      </c>
      <c r="J63" s="91">
        <v>1</v>
      </c>
      <c r="K63" s="91">
        <v>8</v>
      </c>
      <c r="L63" s="91">
        <v>3</v>
      </c>
      <c r="M63" s="91">
        <v>8</v>
      </c>
      <c r="N63" s="91">
        <v>0</v>
      </c>
      <c r="O63" s="91">
        <v>1</v>
      </c>
      <c r="P63" s="91">
        <v>3</v>
      </c>
      <c r="Q63" s="91">
        <v>2</v>
      </c>
      <c r="R63" s="91">
        <v>7</v>
      </c>
    </row>
    <row r="64" spans="1:18" ht="15" customHeight="1" x14ac:dyDescent="0.35">
      <c r="A64" s="71" t="str">
        <f t="shared" si="1"/>
        <v>Select your organisation</v>
      </c>
      <c r="B64" s="269">
        <f>VLOOKUP(E64,TOC!$E$33:$F$300,2,FALSE)</f>
        <v>382</v>
      </c>
      <c r="C64" s="81" t="s">
        <v>405</v>
      </c>
      <c r="D64" s="87" t="s">
        <v>409</v>
      </c>
      <c r="E64" s="100" t="s">
        <v>288</v>
      </c>
      <c r="F64" s="91">
        <v>0</v>
      </c>
      <c r="G64" s="91">
        <v>0</v>
      </c>
      <c r="H64" s="91">
        <v>1</v>
      </c>
      <c r="I64" s="91">
        <v>0</v>
      </c>
      <c r="J64" s="91">
        <v>0</v>
      </c>
      <c r="K64" s="91">
        <v>1</v>
      </c>
      <c r="L64" s="91">
        <v>0</v>
      </c>
      <c r="M64" s="91">
        <v>2</v>
      </c>
      <c r="N64" s="91">
        <v>0</v>
      </c>
      <c r="O64" s="91">
        <v>0</v>
      </c>
      <c r="P64" s="91">
        <v>1</v>
      </c>
      <c r="Q64" s="91">
        <v>0</v>
      </c>
      <c r="R64" s="91">
        <v>0</v>
      </c>
    </row>
    <row r="65" spans="1:18" ht="15" customHeight="1" x14ac:dyDescent="0.35">
      <c r="A65" s="71" t="str">
        <f t="shared" si="1"/>
        <v>Select your organisation</v>
      </c>
      <c r="B65" s="269">
        <f>VLOOKUP(E65,TOC!$E$33:$F$300,2,FALSE)</f>
        <v>386</v>
      </c>
      <c r="C65" s="81" t="s">
        <v>405</v>
      </c>
      <c r="D65" s="87" t="s">
        <v>409</v>
      </c>
      <c r="E65" s="90" t="s">
        <v>299</v>
      </c>
      <c r="F65" s="91">
        <v>2</v>
      </c>
      <c r="G65" s="91">
        <v>3</v>
      </c>
      <c r="H65" s="91">
        <v>7</v>
      </c>
      <c r="I65" s="91">
        <v>7</v>
      </c>
      <c r="J65" s="91">
        <v>5</v>
      </c>
      <c r="K65" s="91">
        <v>11</v>
      </c>
      <c r="L65" s="91">
        <v>7</v>
      </c>
      <c r="M65" s="91">
        <v>9</v>
      </c>
      <c r="N65" s="91">
        <v>7</v>
      </c>
      <c r="O65" s="91">
        <v>6</v>
      </c>
      <c r="P65" s="91">
        <v>9</v>
      </c>
      <c r="Q65" s="91">
        <v>6</v>
      </c>
      <c r="R65" s="91">
        <v>12</v>
      </c>
    </row>
    <row r="66" spans="1:18" ht="15" customHeight="1" x14ac:dyDescent="0.35">
      <c r="A66" s="71" t="str">
        <f t="shared" si="1"/>
        <v>Select your organisation</v>
      </c>
      <c r="B66" s="269">
        <f>VLOOKUP(E66,TOC!$E$33:$F$300,2,FALSE)</f>
        <v>385</v>
      </c>
      <c r="C66" s="81" t="s">
        <v>405</v>
      </c>
      <c r="D66" s="87" t="s">
        <v>409</v>
      </c>
      <c r="E66" s="90" t="s">
        <v>298</v>
      </c>
      <c r="F66" s="91">
        <v>2</v>
      </c>
      <c r="G66" s="91">
        <v>22</v>
      </c>
      <c r="H66" s="91">
        <v>36</v>
      </c>
      <c r="I66" s="91">
        <v>55</v>
      </c>
      <c r="J66" s="91">
        <v>20</v>
      </c>
      <c r="K66" s="91">
        <v>34</v>
      </c>
      <c r="L66" s="91">
        <v>30</v>
      </c>
      <c r="M66" s="91">
        <v>50</v>
      </c>
      <c r="N66" s="91">
        <v>36</v>
      </c>
      <c r="O66" s="91">
        <v>26</v>
      </c>
      <c r="P66" s="91">
        <v>32</v>
      </c>
      <c r="Q66" s="91">
        <v>23</v>
      </c>
      <c r="R66" s="91">
        <v>40</v>
      </c>
    </row>
    <row r="67" spans="1:18" ht="15" customHeight="1" x14ac:dyDescent="0.35">
      <c r="A67" s="71" t="str">
        <f t="shared" si="1"/>
        <v>Select your organisation</v>
      </c>
      <c r="B67" s="269">
        <f>VLOOKUP(E67,TOC!$E$33:$F$300,2,FALSE)</f>
        <v>390</v>
      </c>
      <c r="C67" s="81" t="s">
        <v>405</v>
      </c>
      <c r="D67" s="87" t="s">
        <v>410</v>
      </c>
      <c r="E67" s="90" t="s">
        <v>321</v>
      </c>
      <c r="F67" s="91">
        <v>5</v>
      </c>
      <c r="G67" s="91">
        <v>2</v>
      </c>
      <c r="H67" s="91">
        <v>3</v>
      </c>
      <c r="I67" s="91">
        <v>7</v>
      </c>
      <c r="J67" s="91">
        <v>5</v>
      </c>
      <c r="K67" s="91">
        <v>3</v>
      </c>
      <c r="L67" s="91">
        <v>3</v>
      </c>
      <c r="M67" s="91">
        <v>2</v>
      </c>
      <c r="N67" s="91">
        <v>0</v>
      </c>
      <c r="O67" s="91">
        <v>0</v>
      </c>
      <c r="P67" s="91">
        <v>0</v>
      </c>
      <c r="Q67" s="91">
        <v>6</v>
      </c>
      <c r="R67" s="91">
        <v>3</v>
      </c>
    </row>
    <row r="68" spans="1:18" ht="15" customHeight="1" x14ac:dyDescent="0.35">
      <c r="A68" s="71" t="str">
        <f t="shared" si="1"/>
        <v>Select your organisation</v>
      </c>
      <c r="B68" s="269">
        <f>VLOOKUP(E68,TOC!$E$33:$F$300,2,FALSE)</f>
        <v>387</v>
      </c>
      <c r="C68" s="81" t="s">
        <v>405</v>
      </c>
      <c r="D68" s="87" t="s">
        <v>410</v>
      </c>
      <c r="E68" s="90" t="s">
        <v>302</v>
      </c>
      <c r="F68" s="91">
        <v>18</v>
      </c>
      <c r="G68" s="91">
        <v>14</v>
      </c>
      <c r="H68" s="91">
        <v>12</v>
      </c>
      <c r="I68" s="91">
        <v>9</v>
      </c>
      <c r="J68" s="91">
        <v>7</v>
      </c>
      <c r="K68" s="91">
        <v>8</v>
      </c>
      <c r="L68" s="91">
        <v>8</v>
      </c>
      <c r="M68" s="91">
        <v>16</v>
      </c>
      <c r="N68" s="91">
        <v>15</v>
      </c>
      <c r="O68" s="91">
        <v>7</v>
      </c>
      <c r="P68" s="91">
        <v>13</v>
      </c>
      <c r="Q68" s="91">
        <v>17</v>
      </c>
      <c r="R68" s="91">
        <v>22</v>
      </c>
    </row>
    <row r="69" spans="1:18" ht="15" customHeight="1" x14ac:dyDescent="0.35">
      <c r="A69" s="71" t="str">
        <f t="shared" si="1"/>
        <v>Select your organisation</v>
      </c>
      <c r="B69" s="269">
        <f>VLOOKUP(E69,TOC!$E$33:$F$300,2,FALSE)</f>
        <v>388</v>
      </c>
      <c r="C69" s="81" t="s">
        <v>405</v>
      </c>
      <c r="D69" s="87" t="s">
        <v>410</v>
      </c>
      <c r="E69" s="90" t="s">
        <v>411</v>
      </c>
      <c r="F69" s="91">
        <v>7</v>
      </c>
      <c r="G69" s="91">
        <v>3</v>
      </c>
      <c r="H69" s="91">
        <v>5</v>
      </c>
      <c r="I69" s="91">
        <v>5</v>
      </c>
      <c r="J69" s="91">
        <v>6</v>
      </c>
      <c r="K69" s="91">
        <v>16</v>
      </c>
      <c r="L69" s="91">
        <v>14</v>
      </c>
      <c r="M69" s="91">
        <v>9</v>
      </c>
      <c r="N69" s="91">
        <v>4</v>
      </c>
      <c r="O69" s="91">
        <v>8</v>
      </c>
      <c r="P69" s="91">
        <v>2</v>
      </c>
      <c r="Q69" s="91">
        <v>6</v>
      </c>
      <c r="R69" s="91">
        <v>3</v>
      </c>
    </row>
    <row r="70" spans="1:18" ht="15" customHeight="1" x14ac:dyDescent="0.35">
      <c r="A70" s="71" t="str">
        <f t="shared" si="1"/>
        <v>Select your organisation</v>
      </c>
      <c r="B70" s="269">
        <f>VLOOKUP(E70,TOC!$E$33:$F$300,2,FALSE)</f>
        <v>393</v>
      </c>
      <c r="C70" s="81" t="s">
        <v>405</v>
      </c>
      <c r="D70" s="87" t="s">
        <v>410</v>
      </c>
      <c r="E70" s="90" t="s">
        <v>341</v>
      </c>
      <c r="F70" s="91">
        <v>0</v>
      </c>
      <c r="G70" s="91">
        <v>0</v>
      </c>
      <c r="H70" s="91">
        <v>0</v>
      </c>
      <c r="I70" s="91">
        <v>0</v>
      </c>
      <c r="J70" s="91">
        <v>0</v>
      </c>
      <c r="K70" s="91">
        <v>0</v>
      </c>
      <c r="L70" s="91">
        <v>0</v>
      </c>
      <c r="M70" s="91">
        <v>3</v>
      </c>
      <c r="N70" s="91">
        <v>1</v>
      </c>
      <c r="O70" s="91">
        <v>0</v>
      </c>
      <c r="P70" s="91">
        <v>0</v>
      </c>
      <c r="Q70" s="91">
        <v>0</v>
      </c>
      <c r="R70" s="91">
        <v>1</v>
      </c>
    </row>
    <row r="71" spans="1:18" ht="15" customHeight="1" x14ac:dyDescent="0.35">
      <c r="A71" s="71" t="str">
        <f t="shared" si="1"/>
        <v>Select your organisation</v>
      </c>
      <c r="B71" s="269">
        <f>VLOOKUP(E71,TOC!$E$33:$F$300,2,FALSE)</f>
        <v>391</v>
      </c>
      <c r="C71" s="81" t="s">
        <v>405</v>
      </c>
      <c r="D71" s="87" t="s">
        <v>410</v>
      </c>
      <c r="E71" s="90" t="s">
        <v>326</v>
      </c>
      <c r="F71" s="91">
        <v>27</v>
      </c>
      <c r="G71" s="91">
        <v>17</v>
      </c>
      <c r="H71" s="91">
        <v>18</v>
      </c>
      <c r="I71" s="91">
        <v>22</v>
      </c>
      <c r="J71" s="91">
        <v>15</v>
      </c>
      <c r="K71" s="91">
        <v>22</v>
      </c>
      <c r="L71" s="91">
        <v>19</v>
      </c>
      <c r="M71" s="91">
        <v>26</v>
      </c>
      <c r="N71" s="91">
        <v>34</v>
      </c>
      <c r="O71" s="91">
        <v>28</v>
      </c>
      <c r="P71" s="91">
        <v>24</v>
      </c>
      <c r="Q71" s="91">
        <v>18</v>
      </c>
      <c r="R71" s="91">
        <v>18</v>
      </c>
    </row>
    <row r="72" spans="1:18" ht="15" customHeight="1" x14ac:dyDescent="0.35">
      <c r="A72" s="71" t="str">
        <f t="shared" ref="A72:A82" si="2">$C$3</f>
        <v>Select your organisation</v>
      </c>
      <c r="B72" s="269">
        <f>VLOOKUP(E72,TOC!$E$33:$F$300,2,FALSE)</f>
        <v>392</v>
      </c>
      <c r="C72" s="81" t="s">
        <v>405</v>
      </c>
      <c r="D72" s="87" t="s">
        <v>410</v>
      </c>
      <c r="E72" s="96" t="s">
        <v>338</v>
      </c>
      <c r="F72" s="91">
        <v>10</v>
      </c>
      <c r="G72" s="91">
        <v>0</v>
      </c>
      <c r="H72" s="91">
        <v>0</v>
      </c>
      <c r="I72" s="91">
        <v>0</v>
      </c>
      <c r="J72" s="91">
        <v>0</v>
      </c>
      <c r="K72" s="91">
        <v>0</v>
      </c>
      <c r="L72" s="91">
        <v>0</v>
      </c>
      <c r="M72" s="91">
        <v>1</v>
      </c>
      <c r="N72" s="91">
        <v>2</v>
      </c>
      <c r="O72" s="91">
        <v>0</v>
      </c>
      <c r="P72" s="91">
        <v>1</v>
      </c>
      <c r="Q72" s="91">
        <v>1</v>
      </c>
      <c r="R72" s="91">
        <v>2</v>
      </c>
    </row>
    <row r="73" spans="1:18" ht="15" customHeight="1" x14ac:dyDescent="0.35">
      <c r="A73" s="71" t="str">
        <f t="shared" si="2"/>
        <v>Select your organisation</v>
      </c>
      <c r="B73" s="269">
        <f>VLOOKUP(E73,TOC!$E$33:$F$300,2,FALSE)</f>
        <v>389</v>
      </c>
      <c r="C73" s="81" t="s">
        <v>405</v>
      </c>
      <c r="D73" s="87" t="s">
        <v>410</v>
      </c>
      <c r="E73" s="90" t="s">
        <v>314</v>
      </c>
      <c r="F73" s="91">
        <v>5</v>
      </c>
      <c r="G73" s="91">
        <v>4</v>
      </c>
      <c r="H73" s="91">
        <v>7</v>
      </c>
      <c r="I73" s="91">
        <v>7</v>
      </c>
      <c r="J73" s="91">
        <v>4</v>
      </c>
      <c r="K73" s="91">
        <v>13</v>
      </c>
      <c r="L73" s="91">
        <v>10</v>
      </c>
      <c r="M73" s="91">
        <v>14</v>
      </c>
      <c r="N73" s="91">
        <v>11</v>
      </c>
      <c r="O73" s="91">
        <v>2</v>
      </c>
      <c r="P73" s="91">
        <v>6</v>
      </c>
      <c r="Q73" s="91">
        <v>8</v>
      </c>
      <c r="R73" s="91">
        <v>1</v>
      </c>
    </row>
    <row r="74" spans="1:18" ht="15" customHeight="1" x14ac:dyDescent="0.35">
      <c r="A74" s="71" t="str">
        <f t="shared" si="2"/>
        <v>Select your organisation</v>
      </c>
      <c r="B74" s="269">
        <f>VLOOKUP(E74,TOC!$E$33:$F$300,2,FALSE)</f>
        <v>395</v>
      </c>
      <c r="C74" s="81" t="s">
        <v>405</v>
      </c>
      <c r="D74" s="87" t="s">
        <v>345</v>
      </c>
      <c r="E74" s="90" t="s">
        <v>348</v>
      </c>
      <c r="F74" s="91">
        <v>0</v>
      </c>
      <c r="G74" s="91">
        <v>0</v>
      </c>
      <c r="H74" s="91">
        <v>0</v>
      </c>
      <c r="I74" s="91">
        <v>1</v>
      </c>
      <c r="J74" s="91">
        <v>0</v>
      </c>
      <c r="K74" s="91">
        <v>0</v>
      </c>
      <c r="L74" s="91">
        <v>1</v>
      </c>
      <c r="M74" s="91">
        <v>0</v>
      </c>
      <c r="N74" s="91">
        <v>0</v>
      </c>
      <c r="O74" s="91">
        <v>0</v>
      </c>
      <c r="P74" s="91">
        <v>2</v>
      </c>
      <c r="Q74" s="91">
        <v>9</v>
      </c>
      <c r="R74" s="91">
        <v>0</v>
      </c>
    </row>
    <row r="75" spans="1:18" ht="15" customHeight="1" x14ac:dyDescent="0.35">
      <c r="A75" s="71" t="str">
        <f t="shared" si="2"/>
        <v>Select your organisation</v>
      </c>
      <c r="B75" s="269">
        <f>VLOOKUP(E75,TOC!$E$33:$F$300,2,FALSE)</f>
        <v>394</v>
      </c>
      <c r="C75" s="81" t="s">
        <v>405</v>
      </c>
      <c r="D75" s="87" t="s">
        <v>345</v>
      </c>
      <c r="E75" s="90" t="s">
        <v>346</v>
      </c>
      <c r="F75" s="91">
        <v>2</v>
      </c>
      <c r="G75" s="91">
        <v>3</v>
      </c>
      <c r="H75" s="91">
        <v>2</v>
      </c>
      <c r="I75" s="91">
        <v>2</v>
      </c>
      <c r="J75" s="91">
        <v>3</v>
      </c>
      <c r="K75" s="91">
        <v>2</v>
      </c>
      <c r="L75" s="91">
        <v>3</v>
      </c>
      <c r="M75" s="91">
        <v>4</v>
      </c>
      <c r="N75" s="91">
        <v>2</v>
      </c>
      <c r="O75" s="91">
        <v>1</v>
      </c>
      <c r="P75" s="91">
        <v>1</v>
      </c>
      <c r="Q75" s="91">
        <v>2</v>
      </c>
      <c r="R75" s="91">
        <v>5</v>
      </c>
    </row>
    <row r="76" spans="1:18" ht="15" customHeight="1" x14ac:dyDescent="0.35">
      <c r="A76" s="71" t="str">
        <f t="shared" si="2"/>
        <v>Select your organisation</v>
      </c>
      <c r="B76" s="269">
        <f>VLOOKUP(E76,TOC!$E$33:$F$300,2,FALSE)</f>
        <v>399</v>
      </c>
      <c r="C76" s="81" t="s">
        <v>405</v>
      </c>
      <c r="D76" s="87" t="s">
        <v>345</v>
      </c>
      <c r="E76" s="90" t="s">
        <v>360</v>
      </c>
      <c r="F76" s="91">
        <v>2</v>
      </c>
      <c r="G76" s="91">
        <v>0</v>
      </c>
      <c r="H76" s="91">
        <v>4</v>
      </c>
      <c r="I76" s="91">
        <v>3</v>
      </c>
      <c r="J76" s="91">
        <v>1</v>
      </c>
      <c r="K76" s="91">
        <v>2</v>
      </c>
      <c r="L76" s="91">
        <v>1</v>
      </c>
      <c r="M76" s="91">
        <v>5</v>
      </c>
      <c r="N76" s="91">
        <v>2</v>
      </c>
      <c r="O76" s="91">
        <v>7</v>
      </c>
      <c r="P76" s="91">
        <v>5</v>
      </c>
      <c r="Q76" s="91">
        <v>1</v>
      </c>
      <c r="R76" s="91">
        <v>3</v>
      </c>
    </row>
    <row r="77" spans="1:18" ht="15" customHeight="1" x14ac:dyDescent="0.35">
      <c r="A77" s="71" t="str">
        <f t="shared" si="2"/>
        <v>Select your organisation</v>
      </c>
      <c r="B77" s="269">
        <f>VLOOKUP(E77,TOC!$E$33:$F$300,2,FALSE)</f>
        <v>397</v>
      </c>
      <c r="C77" s="81" t="s">
        <v>405</v>
      </c>
      <c r="D77" s="87" t="s">
        <v>345</v>
      </c>
      <c r="E77" s="90" t="s">
        <v>352</v>
      </c>
      <c r="F77" s="91">
        <v>14</v>
      </c>
      <c r="G77" s="91">
        <v>30</v>
      </c>
      <c r="H77" s="91">
        <v>34</v>
      </c>
      <c r="I77" s="91">
        <v>21</v>
      </c>
      <c r="J77" s="91">
        <v>34</v>
      </c>
      <c r="K77" s="91">
        <v>8</v>
      </c>
      <c r="L77" s="91">
        <v>9</v>
      </c>
      <c r="M77" s="91">
        <v>5</v>
      </c>
      <c r="N77" s="91">
        <v>12</v>
      </c>
      <c r="O77" s="91">
        <v>7</v>
      </c>
      <c r="P77" s="91">
        <v>12</v>
      </c>
      <c r="Q77" s="91">
        <v>11</v>
      </c>
      <c r="R77" s="91">
        <v>14</v>
      </c>
    </row>
    <row r="78" spans="1:18" ht="15" customHeight="1" x14ac:dyDescent="0.35">
      <c r="A78" s="71" t="str">
        <f t="shared" si="2"/>
        <v>Select your organisation</v>
      </c>
      <c r="B78" s="269">
        <f>VLOOKUP(E78,TOC!$E$33:$F$300,2,FALSE)</f>
        <v>396</v>
      </c>
      <c r="C78" s="81" t="s">
        <v>405</v>
      </c>
      <c r="D78" s="87" t="s">
        <v>345</v>
      </c>
      <c r="E78" s="96" t="s">
        <v>350</v>
      </c>
      <c r="F78" s="91">
        <v>0</v>
      </c>
      <c r="G78" s="91">
        <v>0</v>
      </c>
      <c r="H78" s="91">
        <v>0</v>
      </c>
      <c r="I78" s="91">
        <v>0</v>
      </c>
      <c r="J78" s="91">
        <v>0</v>
      </c>
      <c r="K78" s="91">
        <v>0</v>
      </c>
      <c r="L78" s="91">
        <v>0</v>
      </c>
      <c r="M78" s="91">
        <v>0</v>
      </c>
      <c r="N78" s="91">
        <v>0</v>
      </c>
      <c r="O78" s="91">
        <v>0</v>
      </c>
      <c r="P78" s="91">
        <v>0</v>
      </c>
      <c r="Q78" s="91">
        <v>0</v>
      </c>
      <c r="R78" s="91">
        <v>0</v>
      </c>
    </row>
    <row r="79" spans="1:18" ht="15" customHeight="1" x14ac:dyDescent="0.35">
      <c r="A79" s="71" t="str">
        <f t="shared" si="2"/>
        <v>Select your organisation</v>
      </c>
      <c r="B79" s="269">
        <f>VLOOKUP(E79,TOC!$E$33:$F$300,2,FALSE)</f>
        <v>398</v>
      </c>
      <c r="C79" s="81" t="s">
        <v>405</v>
      </c>
      <c r="D79" s="87" t="s">
        <v>345</v>
      </c>
      <c r="E79" s="90" t="s">
        <v>356</v>
      </c>
      <c r="F79" s="91">
        <v>3</v>
      </c>
      <c r="G79" s="91">
        <v>40</v>
      </c>
      <c r="H79" s="91">
        <v>84</v>
      </c>
      <c r="I79" s="91">
        <v>27</v>
      </c>
      <c r="J79" s="91">
        <v>23</v>
      </c>
      <c r="K79" s="91">
        <v>26</v>
      </c>
      <c r="L79" s="91">
        <v>19</v>
      </c>
      <c r="M79" s="91">
        <v>24</v>
      </c>
      <c r="N79" s="91">
        <v>21</v>
      </c>
      <c r="O79" s="91">
        <v>14</v>
      </c>
      <c r="P79" s="91">
        <v>13</v>
      </c>
      <c r="Q79" s="91">
        <v>13</v>
      </c>
      <c r="R79" s="91">
        <v>34</v>
      </c>
    </row>
    <row r="80" spans="1:18" ht="15" customHeight="1" x14ac:dyDescent="0.35">
      <c r="A80" s="71" t="str">
        <f t="shared" si="2"/>
        <v>Select your organisation</v>
      </c>
      <c r="B80" s="269">
        <f>VLOOKUP(E80,TOC!$E$33:$F$300,2,FALSE)</f>
        <v>400</v>
      </c>
      <c r="C80" s="81" t="s">
        <v>405</v>
      </c>
      <c r="D80" s="87" t="s">
        <v>412</v>
      </c>
      <c r="E80" s="90" t="s">
        <v>365</v>
      </c>
      <c r="F80" s="91">
        <v>167</v>
      </c>
      <c r="G80" s="91">
        <v>183</v>
      </c>
      <c r="H80" s="91">
        <v>209</v>
      </c>
      <c r="I80" s="91">
        <v>160</v>
      </c>
      <c r="J80" s="91">
        <v>105</v>
      </c>
      <c r="K80" s="91">
        <v>231</v>
      </c>
      <c r="L80" s="91">
        <v>251</v>
      </c>
      <c r="M80" s="91">
        <v>349</v>
      </c>
      <c r="N80" s="91">
        <v>200</v>
      </c>
      <c r="O80" s="91">
        <v>123</v>
      </c>
      <c r="P80" s="91">
        <v>213</v>
      </c>
      <c r="Q80" s="91">
        <v>202</v>
      </c>
      <c r="R80" s="91">
        <v>251</v>
      </c>
    </row>
    <row r="81" spans="1:24" s="108" customFormat="1" ht="19.5" customHeight="1" thickBot="1" x14ac:dyDescent="0.4">
      <c r="A81" s="71" t="str">
        <f t="shared" si="2"/>
        <v>Select your organisation</v>
      </c>
      <c r="B81" s="269">
        <f>VLOOKUP(E81,TOC!$E$33:$F$300,2,FALSE)</f>
        <v>401</v>
      </c>
      <c r="C81" s="81" t="s">
        <v>405</v>
      </c>
      <c r="D81" s="101" t="s">
        <v>379</v>
      </c>
      <c r="E81" s="100" t="s">
        <v>379</v>
      </c>
      <c r="F81" s="102">
        <v>25</v>
      </c>
      <c r="G81" s="102">
        <v>26</v>
      </c>
      <c r="H81" s="102">
        <v>19</v>
      </c>
      <c r="I81" s="102">
        <v>40</v>
      </c>
      <c r="J81" s="102">
        <v>34</v>
      </c>
      <c r="K81" s="102">
        <v>33</v>
      </c>
      <c r="L81" s="102">
        <v>20</v>
      </c>
      <c r="M81" s="102">
        <v>42</v>
      </c>
      <c r="N81" s="102">
        <v>41</v>
      </c>
      <c r="O81" s="102">
        <v>23</v>
      </c>
      <c r="P81" s="102">
        <v>35</v>
      </c>
      <c r="Q81" s="102">
        <v>38</v>
      </c>
      <c r="R81" s="102">
        <v>27</v>
      </c>
      <c r="S81" s="70"/>
      <c r="T81" s="70"/>
      <c r="U81" s="70"/>
      <c r="V81" s="70"/>
      <c r="W81" s="70"/>
      <c r="X81" s="71"/>
    </row>
    <row r="82" spans="1:24" x14ac:dyDescent="0.35">
      <c r="A82" s="103" t="str">
        <f t="shared" si="2"/>
        <v>Select your organisation</v>
      </c>
      <c r="B82" s="269">
        <f>VLOOKUP(C82,TOC!$E$33:$F$300,2,FALSE)</f>
        <v>402</v>
      </c>
      <c r="C82" s="104" t="s">
        <v>413</v>
      </c>
      <c r="D82" s="105"/>
      <c r="E82" s="106"/>
      <c r="F82" s="107">
        <f t="shared" ref="F82:R82" si="3">SUM(F6:F80)</f>
        <v>1052</v>
      </c>
      <c r="G82" s="107">
        <f t="shared" si="3"/>
        <v>1057</v>
      </c>
      <c r="H82" s="107">
        <f t="shared" si="3"/>
        <v>1380</v>
      </c>
      <c r="I82" s="107">
        <f t="shared" si="3"/>
        <v>1148</v>
      </c>
      <c r="J82" s="107">
        <f t="shared" si="3"/>
        <v>917</v>
      </c>
      <c r="K82" s="107">
        <f t="shared" si="3"/>
        <v>1087</v>
      </c>
      <c r="L82" s="107">
        <f t="shared" si="3"/>
        <v>1119</v>
      </c>
      <c r="M82" s="107">
        <f t="shared" si="3"/>
        <v>1412</v>
      </c>
      <c r="N82" s="107">
        <f t="shared" si="3"/>
        <v>1048</v>
      </c>
      <c r="O82" s="107">
        <f t="shared" si="3"/>
        <v>779</v>
      </c>
      <c r="P82" s="107">
        <f t="shared" si="3"/>
        <v>935</v>
      </c>
      <c r="Q82" s="107">
        <f t="shared" si="3"/>
        <v>898</v>
      </c>
      <c r="R82" s="107">
        <f t="shared" si="3"/>
        <v>1013</v>
      </c>
      <c r="S82" s="108"/>
      <c r="T82" s="108"/>
      <c r="U82" s="108"/>
      <c r="V82" s="108"/>
      <c r="W82" s="108"/>
      <c r="X82" s="109"/>
    </row>
    <row r="83" spans="1:24" x14ac:dyDescent="0.35">
      <c r="C83" s="110" t="s">
        <v>414</v>
      </c>
      <c r="F83" s="111" t="str">
        <f>IF((Section_B!E14)&gt;(Section_A!F82),"Check","")</f>
        <v/>
      </c>
      <c r="G83" s="111" t="str">
        <f>IF((Section_B!F14)&gt;(Section_A!G82),"Check","")</f>
        <v/>
      </c>
      <c r="H83" s="111" t="str">
        <f>IF((Section_B!G14)&gt;(Section_A!H82),"Check","")</f>
        <v/>
      </c>
      <c r="I83" s="111" t="str">
        <f>IF((Section_B!H14)&gt;(Section_A!I82),"Check","")</f>
        <v/>
      </c>
      <c r="J83" s="111" t="str">
        <f>IF((Section_B!I14)&gt;(Section_A!J82),"Check","")</f>
        <v/>
      </c>
      <c r="K83" s="111" t="str">
        <f>IF((Section_B!J14)&gt;(Section_A!K82),"Check","")</f>
        <v/>
      </c>
      <c r="L83" s="111" t="str">
        <f>IF((Section_B!K14)&gt;(Section_A!L82),"Check","")</f>
        <v/>
      </c>
      <c r="M83" s="111" t="str">
        <f>IF((Section_B!L14)&gt;(Section_A!M82),"Check","")</f>
        <v/>
      </c>
      <c r="N83" s="111" t="str">
        <f>IF((Section_B!M14)&gt;(Section_A!N82),"Check","")</f>
        <v/>
      </c>
      <c r="O83" s="111" t="str">
        <f>IF((Section_B!N14)&gt;(Section_A!O82),"Check","")</f>
        <v/>
      </c>
      <c r="P83" s="111" t="str">
        <f>IF((Section_B!O14)&gt;(Section_A!P82),"Check","")</f>
        <v/>
      </c>
      <c r="Q83" s="111" t="str">
        <f>IF((Section_B!P14)&gt;(Section_A!Q82),"Check","")</f>
        <v/>
      </c>
      <c r="R83" s="111" t="str">
        <f>IF((Section_B!Q14)&gt;(Section_A!R82),"Check","")</f>
        <v/>
      </c>
    </row>
    <row r="84" spans="1:24" s="2" customFormat="1" ht="12.75" customHeight="1" x14ac:dyDescent="0.35">
      <c r="A84" s="71"/>
      <c r="B84" s="71"/>
      <c r="C84" s="70"/>
      <c r="D84" s="70"/>
      <c r="E84" s="70"/>
      <c r="F84" s="70"/>
      <c r="G84" s="70"/>
      <c r="H84" s="70"/>
      <c r="I84" s="70"/>
      <c r="J84" s="70"/>
      <c r="K84" s="70"/>
      <c r="L84" s="70"/>
      <c r="M84" s="70"/>
      <c r="N84" s="70"/>
      <c r="O84" s="70"/>
      <c r="P84" s="70"/>
      <c r="Q84" s="70"/>
      <c r="R84" s="70"/>
      <c r="S84" s="70"/>
      <c r="T84" s="70"/>
      <c r="U84" s="70"/>
      <c r="V84" s="70"/>
      <c r="W84" s="70"/>
      <c r="X84" s="71"/>
    </row>
    <row r="85" spans="1:24" s="2" customFormat="1" ht="15.75" customHeight="1" x14ac:dyDescent="0.35">
      <c r="A85" s="112" t="s">
        <v>31</v>
      </c>
    </row>
    <row r="86" spans="1:24" s="115" customFormat="1" ht="15.75" customHeight="1" x14ac:dyDescent="0.35">
      <c r="A86" s="113" t="s">
        <v>415</v>
      </c>
      <c r="B86" s="2"/>
      <c r="C86" s="2"/>
      <c r="D86" s="2"/>
      <c r="E86" s="2"/>
      <c r="F86" s="2"/>
      <c r="G86" s="2"/>
      <c r="H86" s="2"/>
      <c r="I86" s="2"/>
      <c r="J86" s="2"/>
      <c r="K86" s="2"/>
      <c r="L86" s="2"/>
      <c r="M86" s="2"/>
      <c r="N86" s="2"/>
      <c r="O86" s="2"/>
      <c r="P86" s="2"/>
      <c r="Q86" s="2"/>
      <c r="R86" s="2"/>
      <c r="S86" s="2"/>
      <c r="T86" s="2"/>
      <c r="U86" s="2"/>
      <c r="V86" s="2"/>
      <c r="W86" s="2"/>
      <c r="X86" s="2"/>
    </row>
    <row r="87" spans="1:24" s="115" customFormat="1" ht="15.75" customHeight="1" x14ac:dyDescent="0.35">
      <c r="A87" s="114" t="s">
        <v>416</v>
      </c>
    </row>
    <row r="88" spans="1:24" s="115" customFormat="1" ht="15.75" customHeight="1" x14ac:dyDescent="0.35">
      <c r="A88" s="114" t="s">
        <v>417</v>
      </c>
      <c r="B88" s="116"/>
    </row>
    <row r="89" spans="1:24" s="115" customFormat="1" ht="15.75" customHeight="1" x14ac:dyDescent="0.35">
      <c r="A89" s="114" t="s">
        <v>418</v>
      </c>
      <c r="B89" s="116"/>
    </row>
    <row r="90" spans="1:24" s="115" customFormat="1" x14ac:dyDescent="0.35">
      <c r="A90" s="114" t="s">
        <v>419</v>
      </c>
      <c r="B90" s="116"/>
    </row>
    <row r="91" spans="1:24" x14ac:dyDescent="0.35">
      <c r="A91" s="117"/>
      <c r="B91" s="118"/>
      <c r="C91" s="119"/>
      <c r="D91" s="119"/>
      <c r="E91" s="119"/>
      <c r="F91" s="119"/>
      <c r="G91" s="119"/>
      <c r="H91" s="119"/>
      <c r="I91" s="119"/>
      <c r="J91" s="119"/>
      <c r="K91" s="119"/>
      <c r="L91" s="119"/>
      <c r="M91" s="119"/>
      <c r="N91" s="119"/>
      <c r="O91" s="119"/>
      <c r="P91" s="119"/>
      <c r="Q91" s="120"/>
      <c r="R91" s="120"/>
      <c r="S91" s="120"/>
      <c r="T91" s="120"/>
      <c r="U91" s="120"/>
      <c r="V91" s="120"/>
      <c r="W91" s="120"/>
      <c r="X91" s="117"/>
    </row>
    <row r="92" spans="1:24" x14ac:dyDescent="0.35">
      <c r="A92" s="112" t="s">
        <v>420</v>
      </c>
    </row>
    <row r="93" spans="1:24" x14ac:dyDescent="0.35">
      <c r="A93" s="121" t="s">
        <v>421</v>
      </c>
    </row>
    <row r="94" spans="1:24" x14ac:dyDescent="0.35">
      <c r="A94" s="112" t="s">
        <v>561</v>
      </c>
    </row>
    <row r="96" spans="1:24" x14ac:dyDescent="0.35">
      <c r="A96" s="112" t="s">
        <v>422</v>
      </c>
    </row>
    <row r="97" spans="1:5" x14ac:dyDescent="0.35">
      <c r="A97" s="121" t="s">
        <v>569</v>
      </c>
    </row>
    <row r="98" spans="1:5" x14ac:dyDescent="0.35">
      <c r="A98" s="113" t="s">
        <v>423</v>
      </c>
    </row>
    <row r="99" spans="1:5" x14ac:dyDescent="0.35">
      <c r="A99" s="113" t="s">
        <v>554</v>
      </c>
      <c r="D99" s="122"/>
      <c r="E99" s="122"/>
    </row>
  </sheetData>
  <conditionalFormatting sqref="F82">
    <cfRule type="expression" dxfId="66" priority="210" stopIfTrue="1">
      <formula>NOT(F82=SUM(F6:F80))</formula>
    </cfRule>
  </conditionalFormatting>
  <conditionalFormatting sqref="F83:R83">
    <cfRule type="expression" dxfId="65" priority="14" stopIfTrue="1">
      <formula>NOT(ISERROR(SEARCH("Check",F83)))</formula>
    </cfRule>
  </conditionalFormatting>
  <conditionalFormatting sqref="G82:R82">
    <cfRule type="expression" dxfId="64" priority="211" stopIfTrue="1">
      <formula>NOT(G82=SUM(G6:G80))</formula>
    </cfRule>
  </conditionalFormatting>
  <dataValidations count="3">
    <dataValidation allowBlank="1" showInputMessage="1" showErrorMessage="1" promptTitle="Validation checks" prompt="This checks compare section B to Section A.   Please check the data to ensure section A (minus praise) is equal to or higher than Section B.  Praise should not be included within section B._x000a__x000a_" sqref="C83" xr:uid="{00000000-0002-0000-0200-000000000000}"/>
    <dataValidation allowBlank="1" errorTitle="TOC Name input" error="Incorrect value selected.  Please choose from one of the values from the drop-down list" promptTitle="TOC Name input" prompt="Please select one of the TOC names from the drop down list." sqref="D3" xr:uid="{00000000-0002-0000-0200-000002000000}"/>
    <dataValidation type="whole" errorStyle="warning" operator="greaterThanOrEqual" allowBlank="1" showInputMessage="1" showErrorMessage="1" error="Please enter a whole number greater than or equal to 0" sqref="F45:R82 O42 F42:N43 P42:R43 R39 F6:R38 F39:P39 F40:R41" xr:uid="{00000000-0002-0000-0200-000001000000}">
      <formula1>0</formula1>
    </dataValidation>
  </dataValidations>
  <pageMargins left="0.75000000000000011" right="0.75000000000000011" top="1" bottom="1" header="0.5" footer="0.5"/>
  <pageSetup paperSize="9" scale="55" fitToWidth="0" fitToHeight="0" orientation="landscape" r:id="rId1"/>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200-000003000000}">
          <x14:formula1>
            <xm:f>TOC!$B$3:$B$27</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3"/>
  <sheetViews>
    <sheetView topLeftCell="D1" zoomScale="85" zoomScaleNormal="85" workbookViewId="0">
      <selection activeCell="C36" sqref="C36"/>
    </sheetView>
  </sheetViews>
  <sheetFormatPr defaultColWidth="8.6328125" defaultRowHeight="15.5" x14ac:dyDescent="0.35"/>
  <cols>
    <col min="1" max="2" width="2.54296875" style="76" customWidth="1"/>
    <col min="3" max="3" width="59.6328125" style="121" customWidth="1"/>
    <col min="4" max="4" width="42" style="121" customWidth="1"/>
    <col min="5" max="17" width="10.36328125" style="121" customWidth="1"/>
    <col min="18" max="19" width="8.6328125" style="121" customWidth="1"/>
    <col min="20" max="22" width="8.6328125" style="124" customWidth="1"/>
    <col min="23" max="23" width="8.6328125" style="121" customWidth="1"/>
    <col min="24" max="16384" width="8.6328125" style="121"/>
  </cols>
  <sheetData>
    <row r="1" spans="1:20" x14ac:dyDescent="0.35">
      <c r="A1" s="123" t="s">
        <v>598</v>
      </c>
      <c r="D1" s="124"/>
    </row>
    <row r="2" spans="1:20" ht="15.75" customHeight="1" x14ac:dyDescent="0.35">
      <c r="D2" s="124"/>
      <c r="F2" s="125"/>
      <c r="G2" s="125"/>
      <c r="H2" s="125"/>
      <c r="I2" s="125"/>
      <c r="J2" s="125"/>
      <c r="K2" s="125"/>
      <c r="L2" s="125"/>
      <c r="M2" s="125"/>
      <c r="N2" s="125"/>
      <c r="O2" s="125"/>
      <c r="P2" s="125"/>
      <c r="Q2" s="125"/>
    </row>
    <row r="3" spans="1:20" ht="15" customHeight="1" x14ac:dyDescent="0.35">
      <c r="A3" s="74"/>
      <c r="B3" s="74"/>
      <c r="C3" s="72" t="s">
        <v>386</v>
      </c>
      <c r="E3" s="126"/>
      <c r="F3" s="126"/>
      <c r="G3" s="126"/>
      <c r="H3" s="126"/>
      <c r="I3" s="126"/>
      <c r="J3" s="126"/>
      <c r="K3" s="126"/>
      <c r="L3" s="126"/>
      <c r="M3" s="126"/>
      <c r="N3" s="126"/>
      <c r="O3" s="126"/>
      <c r="P3" s="126"/>
      <c r="Q3" s="126"/>
    </row>
    <row r="4" spans="1:20" x14ac:dyDescent="0.35">
      <c r="E4" s="70"/>
    </row>
    <row r="5" spans="1:20" s="124" customFormat="1" ht="25.25" customHeight="1" x14ac:dyDescent="0.35">
      <c r="A5" s="76" t="s">
        <v>387</v>
      </c>
      <c r="B5" s="76" t="s">
        <v>388</v>
      </c>
      <c r="C5" s="127" t="s">
        <v>424</v>
      </c>
      <c r="D5" s="128" t="s">
        <v>425</v>
      </c>
      <c r="E5" s="128" t="s">
        <v>392</v>
      </c>
      <c r="F5" s="128" t="s">
        <v>393</v>
      </c>
      <c r="G5" s="128" t="s">
        <v>394</v>
      </c>
      <c r="H5" s="128" t="s">
        <v>395</v>
      </c>
      <c r="I5" s="128" t="s">
        <v>396</v>
      </c>
      <c r="J5" s="128" t="s">
        <v>397</v>
      </c>
      <c r="K5" s="128" t="s">
        <v>398</v>
      </c>
      <c r="L5" s="128" t="s">
        <v>399</v>
      </c>
      <c r="M5" s="128" t="s">
        <v>400</v>
      </c>
      <c r="N5" s="128" t="s">
        <v>401</v>
      </c>
      <c r="O5" s="128" t="s">
        <v>402</v>
      </c>
      <c r="P5" s="128" t="s">
        <v>403</v>
      </c>
      <c r="Q5" s="129" t="s">
        <v>404</v>
      </c>
      <c r="R5" s="121"/>
      <c r="S5" s="121"/>
    </row>
    <row r="6" spans="1:20" s="124" customFormat="1" ht="30" customHeight="1" x14ac:dyDescent="0.35">
      <c r="A6" s="76" t="str">
        <f>$C$3</f>
        <v>Select your organisation</v>
      </c>
      <c r="B6" s="76">
        <v>1</v>
      </c>
      <c r="C6" s="130" t="s">
        <v>426</v>
      </c>
      <c r="D6" s="131" t="s">
        <v>427</v>
      </c>
      <c r="E6" s="84">
        <v>32</v>
      </c>
      <c r="F6" s="84">
        <v>33</v>
      </c>
      <c r="G6" s="84">
        <v>35</v>
      </c>
      <c r="H6" s="84">
        <v>27</v>
      </c>
      <c r="I6" s="84">
        <v>40</v>
      </c>
      <c r="J6" s="84">
        <v>21</v>
      </c>
      <c r="K6" s="84">
        <v>15</v>
      </c>
      <c r="L6" s="84">
        <v>81</v>
      </c>
      <c r="M6" s="84">
        <v>32</v>
      </c>
      <c r="N6" s="84">
        <v>23</v>
      </c>
      <c r="O6" s="84">
        <v>53</v>
      </c>
      <c r="P6" s="84">
        <v>30</v>
      </c>
      <c r="Q6" s="84">
        <v>54</v>
      </c>
      <c r="R6" s="121"/>
      <c r="S6" s="121"/>
    </row>
    <row r="7" spans="1:20" s="124" customFormat="1" ht="30" customHeight="1" x14ac:dyDescent="0.35">
      <c r="A7" s="76" t="str">
        <f>$C$3</f>
        <v>Select your organisation</v>
      </c>
      <c r="B7" s="76">
        <v>2</v>
      </c>
      <c r="C7" s="132" t="s">
        <v>426</v>
      </c>
      <c r="D7" s="131" t="s">
        <v>428</v>
      </c>
      <c r="E7" s="84">
        <v>744</v>
      </c>
      <c r="F7" s="84">
        <v>854</v>
      </c>
      <c r="G7" s="84">
        <v>1166</v>
      </c>
      <c r="H7" s="133">
        <v>970</v>
      </c>
      <c r="I7" s="133">
        <v>722</v>
      </c>
      <c r="J7" s="133">
        <v>903</v>
      </c>
      <c r="K7" s="133">
        <v>917</v>
      </c>
      <c r="L7" s="133">
        <v>1175</v>
      </c>
      <c r="M7" s="133">
        <v>916</v>
      </c>
      <c r="N7" s="133">
        <v>679</v>
      </c>
      <c r="O7" s="133">
        <v>796</v>
      </c>
      <c r="P7" s="133">
        <v>774</v>
      </c>
      <c r="Q7" s="133">
        <v>901</v>
      </c>
      <c r="R7" s="121"/>
    </row>
    <row r="8" spans="1:20" s="124" customFormat="1" ht="30" customHeight="1" x14ac:dyDescent="0.35">
      <c r="A8" s="76" t="str">
        <f>$C$3</f>
        <v>Select your organisation</v>
      </c>
      <c r="B8" s="76">
        <v>3</v>
      </c>
      <c r="C8" s="132" t="s">
        <v>426</v>
      </c>
      <c r="D8" s="131" t="s">
        <v>429</v>
      </c>
      <c r="E8" s="84">
        <v>86</v>
      </c>
      <c r="F8" s="84">
        <v>85</v>
      </c>
      <c r="G8" s="84">
        <v>73</v>
      </c>
      <c r="H8" s="133">
        <v>70</v>
      </c>
      <c r="I8" s="133">
        <v>58</v>
      </c>
      <c r="J8" s="133">
        <v>97</v>
      </c>
      <c r="K8" s="133">
        <v>85</v>
      </c>
      <c r="L8" s="133">
        <v>103</v>
      </c>
      <c r="M8" s="133">
        <v>79</v>
      </c>
      <c r="N8" s="133">
        <v>45</v>
      </c>
      <c r="O8" s="133">
        <v>65</v>
      </c>
      <c r="P8" s="133">
        <v>57</v>
      </c>
      <c r="Q8" s="133">
        <v>58</v>
      </c>
      <c r="R8" s="121"/>
      <c r="S8" s="121"/>
    </row>
    <row r="9" spans="1:20" s="124" customFormat="1" ht="30" customHeight="1" x14ac:dyDescent="0.35">
      <c r="A9" s="76" t="str">
        <f>$C$3</f>
        <v>Select your organisation</v>
      </c>
      <c r="B9" s="76">
        <v>4</v>
      </c>
      <c r="C9" s="132"/>
      <c r="D9" s="131" t="s">
        <v>430</v>
      </c>
      <c r="E9" s="84">
        <v>0</v>
      </c>
      <c r="F9" s="84">
        <v>0</v>
      </c>
      <c r="G9" s="84">
        <v>0</v>
      </c>
      <c r="H9" s="133">
        <v>0</v>
      </c>
      <c r="I9" s="133">
        <v>0</v>
      </c>
      <c r="J9" s="133">
        <v>0</v>
      </c>
      <c r="K9" s="133">
        <v>0</v>
      </c>
      <c r="L9" s="133">
        <v>0</v>
      </c>
      <c r="M9" s="133">
        <v>0</v>
      </c>
      <c r="N9" s="133">
        <v>0</v>
      </c>
      <c r="O9" s="133">
        <v>0</v>
      </c>
      <c r="P9" s="133">
        <v>0</v>
      </c>
      <c r="Q9" s="133">
        <v>0</v>
      </c>
      <c r="R9" s="121"/>
      <c r="S9" s="121"/>
    </row>
    <row r="10" spans="1:20" s="124" customFormat="1" ht="30" customHeight="1" thickBot="1" x14ac:dyDescent="0.4">
      <c r="A10" s="76" t="str">
        <f>$C$3</f>
        <v>Select your organisation</v>
      </c>
      <c r="B10" s="76">
        <v>5</v>
      </c>
      <c r="C10" s="134" t="s">
        <v>426</v>
      </c>
      <c r="D10" s="135" t="s">
        <v>431</v>
      </c>
      <c r="E10" s="84">
        <v>0</v>
      </c>
      <c r="F10" s="84">
        <v>0</v>
      </c>
      <c r="G10" s="84">
        <v>0</v>
      </c>
      <c r="H10" s="136">
        <v>0</v>
      </c>
      <c r="I10" s="136">
        <v>0</v>
      </c>
      <c r="J10" s="136">
        <v>0</v>
      </c>
      <c r="K10" s="136">
        <v>0</v>
      </c>
      <c r="L10" s="136">
        <v>0</v>
      </c>
      <c r="M10" s="136">
        <v>0</v>
      </c>
      <c r="N10" s="136">
        <v>0</v>
      </c>
      <c r="O10" s="136">
        <v>0</v>
      </c>
      <c r="P10" s="136">
        <v>0</v>
      </c>
      <c r="Q10" s="136">
        <v>0</v>
      </c>
      <c r="R10" s="121"/>
      <c r="S10" s="121"/>
    </row>
    <row r="11" spans="1:20" s="124" customFormat="1" ht="30" customHeight="1" x14ac:dyDescent="0.35">
      <c r="A11" s="76" t="str">
        <f t="shared" ref="A11:A18" si="0">$C$3</f>
        <v>Select your organisation</v>
      </c>
      <c r="B11" s="76">
        <v>11</v>
      </c>
      <c r="C11" s="137" t="s">
        <v>594</v>
      </c>
      <c r="D11" s="137" t="s">
        <v>433</v>
      </c>
      <c r="E11" s="249">
        <v>1</v>
      </c>
      <c r="F11" s="249">
        <v>1</v>
      </c>
      <c r="G11" s="249">
        <v>0.99919999999999998</v>
      </c>
      <c r="H11" s="249">
        <v>1</v>
      </c>
      <c r="I11" s="249">
        <v>0.99870000000000003</v>
      </c>
      <c r="J11" s="249">
        <v>0.999</v>
      </c>
      <c r="K11" s="249">
        <v>0.997</v>
      </c>
      <c r="L11" s="249">
        <v>0.99709999999999999</v>
      </c>
      <c r="M11" s="249">
        <v>0.998</v>
      </c>
      <c r="N11" s="249">
        <v>0.99590000000000001</v>
      </c>
      <c r="O11" s="249">
        <v>0.97399999999999998</v>
      </c>
      <c r="P11" s="249">
        <v>0.99739999999999995</v>
      </c>
      <c r="Q11" s="249">
        <v>0.996</v>
      </c>
      <c r="R11" s="121"/>
      <c r="S11" s="121"/>
      <c r="T11" s="138"/>
    </row>
    <row r="12" spans="1:20" s="124" customFormat="1" ht="30" customHeight="1" x14ac:dyDescent="0.35">
      <c r="A12" s="76" t="str">
        <f t="shared" si="0"/>
        <v>Select your organisation</v>
      </c>
      <c r="B12" s="76">
        <v>23</v>
      </c>
      <c r="C12" s="46" t="s">
        <v>592</v>
      </c>
      <c r="D12" s="131" t="s">
        <v>433</v>
      </c>
      <c r="E12" s="248">
        <v>1</v>
      </c>
      <c r="F12" s="248">
        <v>1</v>
      </c>
      <c r="G12" s="248">
        <v>0.99919999999999998</v>
      </c>
      <c r="H12" s="248">
        <v>1</v>
      </c>
      <c r="I12" s="248">
        <v>1</v>
      </c>
      <c r="J12" s="248">
        <v>0.999</v>
      </c>
      <c r="K12" s="248">
        <v>0.999</v>
      </c>
      <c r="L12" s="248">
        <v>1</v>
      </c>
      <c r="M12" s="248">
        <v>1</v>
      </c>
      <c r="N12" s="248">
        <v>0.997</v>
      </c>
      <c r="O12" s="248">
        <v>1</v>
      </c>
      <c r="P12" s="248">
        <v>0.91349999999999998</v>
      </c>
      <c r="Q12" s="248">
        <v>0.997</v>
      </c>
      <c r="R12" s="121"/>
      <c r="S12" s="121"/>
      <c r="T12" s="138"/>
    </row>
    <row r="13" spans="1:20" s="124" customFormat="1" ht="30" customHeight="1" x14ac:dyDescent="0.35">
      <c r="A13" s="76" t="str">
        <f t="shared" si="0"/>
        <v>Select your organisation</v>
      </c>
      <c r="B13" s="76">
        <v>30</v>
      </c>
      <c r="C13" s="46" t="s">
        <v>593</v>
      </c>
      <c r="D13" s="131" t="s">
        <v>433</v>
      </c>
      <c r="E13" s="257">
        <v>1</v>
      </c>
      <c r="F13" s="257">
        <v>1</v>
      </c>
      <c r="G13" s="257">
        <v>0.99919999999999998</v>
      </c>
      <c r="H13" s="257">
        <v>1</v>
      </c>
      <c r="I13" s="257">
        <v>1</v>
      </c>
      <c r="J13" s="257">
        <v>1</v>
      </c>
      <c r="K13" s="257">
        <v>1</v>
      </c>
      <c r="L13" s="257">
        <v>1</v>
      </c>
      <c r="M13" s="257">
        <v>1</v>
      </c>
      <c r="N13" s="257">
        <v>0.99860000000000004</v>
      </c>
      <c r="O13" s="257">
        <v>1</v>
      </c>
      <c r="P13" s="257">
        <v>0.93869999999999998</v>
      </c>
      <c r="Q13" s="257">
        <v>0.999</v>
      </c>
      <c r="R13" s="121"/>
      <c r="S13" s="121"/>
    </row>
    <row r="14" spans="1:20" s="124" customFormat="1" ht="30" customHeight="1" x14ac:dyDescent="0.35">
      <c r="A14" s="76" t="str">
        <f t="shared" si="0"/>
        <v>Select your organisation</v>
      </c>
      <c r="B14" s="76">
        <v>32</v>
      </c>
      <c r="C14" s="140" t="s">
        <v>434</v>
      </c>
      <c r="D14" s="141"/>
      <c r="E14" s="107">
        <f>SUM(E6:E10)</f>
        <v>862</v>
      </c>
      <c r="F14" s="107">
        <f t="shared" ref="F14:Q14" si="1">SUM(F6:F10)</f>
        <v>972</v>
      </c>
      <c r="G14" s="107">
        <f t="shared" si="1"/>
        <v>1274</v>
      </c>
      <c r="H14" s="107">
        <f t="shared" si="1"/>
        <v>1067</v>
      </c>
      <c r="I14" s="107">
        <f t="shared" si="1"/>
        <v>820</v>
      </c>
      <c r="J14" s="107">
        <f t="shared" si="1"/>
        <v>1021</v>
      </c>
      <c r="K14" s="107">
        <f t="shared" si="1"/>
        <v>1017</v>
      </c>
      <c r="L14" s="107">
        <f t="shared" si="1"/>
        <v>1359</v>
      </c>
      <c r="M14" s="107">
        <f t="shared" si="1"/>
        <v>1027</v>
      </c>
      <c r="N14" s="107">
        <f t="shared" si="1"/>
        <v>747</v>
      </c>
      <c r="O14" s="107">
        <f t="shared" si="1"/>
        <v>914</v>
      </c>
      <c r="P14" s="107">
        <f t="shared" si="1"/>
        <v>861</v>
      </c>
      <c r="Q14" s="107">
        <f t="shared" si="1"/>
        <v>1013</v>
      </c>
      <c r="R14" s="121"/>
      <c r="S14" s="121"/>
    </row>
    <row r="15" spans="1:20" s="124" customFormat="1" ht="30" customHeight="1" x14ac:dyDescent="0.35">
      <c r="A15" s="76"/>
      <c r="B15" s="76"/>
      <c r="C15" s="137" t="s">
        <v>548</v>
      </c>
      <c r="D15" s="137"/>
      <c r="E15" s="258">
        <v>3050</v>
      </c>
      <c r="F15" s="258">
        <v>3891</v>
      </c>
      <c r="G15" s="258">
        <v>3335</v>
      </c>
      <c r="H15" s="258">
        <v>6840</v>
      </c>
      <c r="I15" s="258">
        <v>3487</v>
      </c>
      <c r="J15" s="258">
        <v>3808</v>
      </c>
      <c r="K15" s="258">
        <v>3781</v>
      </c>
      <c r="L15" s="258">
        <v>5324</v>
      </c>
      <c r="M15" s="258">
        <v>4348</v>
      </c>
      <c r="N15" s="258">
        <v>2888</v>
      </c>
      <c r="O15" s="258">
        <v>3360</v>
      </c>
      <c r="P15" s="258">
        <v>3709</v>
      </c>
      <c r="Q15" s="258">
        <v>2987</v>
      </c>
      <c r="R15" s="121"/>
      <c r="S15" s="121"/>
    </row>
    <row r="16" spans="1:20" s="124" customFormat="1" ht="30" customHeight="1" x14ac:dyDescent="0.35">
      <c r="A16" s="76"/>
      <c r="B16" s="76"/>
      <c r="C16" s="137" t="s">
        <v>432</v>
      </c>
      <c r="D16" s="137"/>
      <c r="E16" s="270">
        <f t="shared" ref="E16:Q16" si="2">IFERROR(E15/E14,"-")</f>
        <v>3.5382830626450117</v>
      </c>
      <c r="F16" s="270">
        <f t="shared" si="2"/>
        <v>4.0030864197530862</v>
      </c>
      <c r="G16" s="270">
        <f t="shared" si="2"/>
        <v>2.6177394034536894</v>
      </c>
      <c r="H16" s="270">
        <f t="shared" si="2"/>
        <v>6.41049671977507</v>
      </c>
      <c r="I16" s="270">
        <f t="shared" si="2"/>
        <v>4.2524390243902435</v>
      </c>
      <c r="J16" s="270">
        <f t="shared" si="2"/>
        <v>3.7296767874632715</v>
      </c>
      <c r="K16" s="270">
        <f t="shared" si="2"/>
        <v>3.7177974434611603</v>
      </c>
      <c r="L16" s="270">
        <f t="shared" si="2"/>
        <v>3.9175864606328181</v>
      </c>
      <c r="M16" s="270">
        <f t="shared" si="2"/>
        <v>4.2336903602726386</v>
      </c>
      <c r="N16" s="270">
        <f t="shared" si="2"/>
        <v>3.8661311914323964</v>
      </c>
      <c r="O16" s="270">
        <f t="shared" si="2"/>
        <v>3.6761487964989059</v>
      </c>
      <c r="P16" s="270">
        <f t="shared" si="2"/>
        <v>4.3077816492450642</v>
      </c>
      <c r="Q16" s="270">
        <f t="shared" si="2"/>
        <v>2.9486673247778876</v>
      </c>
      <c r="R16" s="121"/>
      <c r="S16" s="121"/>
    </row>
    <row r="17" spans="1:19" s="124" customFormat="1" ht="30" customHeight="1" x14ac:dyDescent="0.35">
      <c r="A17" s="76" t="str">
        <f t="shared" si="0"/>
        <v>Select your organisation</v>
      </c>
      <c r="B17" s="76">
        <v>35</v>
      </c>
      <c r="C17" s="46" t="s">
        <v>435</v>
      </c>
      <c r="D17" s="46"/>
      <c r="E17" s="102">
        <v>1060</v>
      </c>
      <c r="F17" s="102">
        <v>1195</v>
      </c>
      <c r="G17" s="102">
        <v>1251</v>
      </c>
      <c r="H17" s="102">
        <v>1119</v>
      </c>
      <c r="I17" s="102">
        <v>952</v>
      </c>
      <c r="J17" s="102">
        <v>1219</v>
      </c>
      <c r="K17" s="102">
        <v>1119</v>
      </c>
      <c r="L17" s="102">
        <v>1425</v>
      </c>
      <c r="M17" s="102">
        <v>1189</v>
      </c>
      <c r="N17" s="102">
        <v>848</v>
      </c>
      <c r="O17" s="102">
        <v>934</v>
      </c>
      <c r="P17" s="102">
        <v>1026</v>
      </c>
      <c r="Q17" s="102">
        <v>1060</v>
      </c>
      <c r="R17" s="121"/>
      <c r="S17" s="121"/>
    </row>
    <row r="18" spans="1:19" s="124" customFormat="1" ht="30" customHeight="1" x14ac:dyDescent="0.35">
      <c r="A18" s="76" t="str">
        <f t="shared" si="0"/>
        <v>Select your organisation</v>
      </c>
      <c r="B18" s="76">
        <v>36</v>
      </c>
      <c r="C18" s="46" t="s">
        <v>436</v>
      </c>
      <c r="D18" s="46"/>
      <c r="E18" s="84">
        <v>138</v>
      </c>
      <c r="F18" s="84">
        <v>148</v>
      </c>
      <c r="G18" s="84">
        <v>139</v>
      </c>
      <c r="H18" s="84">
        <v>136</v>
      </c>
      <c r="I18" s="84">
        <v>104</v>
      </c>
      <c r="J18" s="84">
        <v>124</v>
      </c>
      <c r="K18" s="84">
        <v>112</v>
      </c>
      <c r="L18" s="84">
        <v>185</v>
      </c>
      <c r="M18" s="84">
        <v>164</v>
      </c>
      <c r="N18" s="84">
        <v>77</v>
      </c>
      <c r="O18" s="84">
        <v>106</v>
      </c>
      <c r="P18" s="84">
        <v>94</v>
      </c>
      <c r="Q18" s="84">
        <v>113</v>
      </c>
      <c r="R18" s="121"/>
      <c r="S18" s="121"/>
    </row>
    <row r="19" spans="1:19" s="124" customFormat="1" ht="30" customHeight="1" x14ac:dyDescent="0.35">
      <c r="A19" s="76"/>
      <c r="B19" s="76"/>
      <c r="C19" s="46" t="s">
        <v>437</v>
      </c>
      <c r="D19" s="62"/>
      <c r="E19" s="84">
        <v>4</v>
      </c>
      <c r="F19" s="84">
        <v>1</v>
      </c>
      <c r="G19" s="84">
        <v>3</v>
      </c>
      <c r="H19" s="84">
        <v>1</v>
      </c>
      <c r="I19" s="84">
        <v>0</v>
      </c>
      <c r="J19" s="84">
        <v>1</v>
      </c>
      <c r="K19" s="84">
        <v>0</v>
      </c>
      <c r="L19" s="84">
        <v>3</v>
      </c>
      <c r="M19" s="84">
        <v>2</v>
      </c>
      <c r="N19" s="84">
        <v>2</v>
      </c>
      <c r="O19" s="84">
        <v>3</v>
      </c>
      <c r="P19" s="84">
        <v>4</v>
      </c>
      <c r="Q19" s="84">
        <v>0</v>
      </c>
      <c r="R19" s="121"/>
      <c r="S19" s="121"/>
    </row>
    <row r="20" spans="1:19" s="124" customFormat="1" ht="30" customHeight="1" x14ac:dyDescent="0.35">
      <c r="A20" s="76"/>
      <c r="B20" s="76"/>
      <c r="C20" s="46" t="s">
        <v>438</v>
      </c>
      <c r="D20" s="259"/>
      <c r="E20" s="84">
        <v>0</v>
      </c>
      <c r="F20" s="84">
        <v>0</v>
      </c>
      <c r="G20" s="84">
        <v>0</v>
      </c>
      <c r="H20" s="84">
        <v>0</v>
      </c>
      <c r="I20" s="84">
        <v>0</v>
      </c>
      <c r="J20" s="84">
        <v>0</v>
      </c>
      <c r="K20" s="84">
        <v>0</v>
      </c>
      <c r="L20" s="84">
        <v>0</v>
      </c>
      <c r="M20" s="84">
        <v>0</v>
      </c>
      <c r="N20" s="84">
        <v>0</v>
      </c>
      <c r="O20" s="84">
        <v>0</v>
      </c>
      <c r="P20" s="84">
        <v>0</v>
      </c>
      <c r="Q20" s="84">
        <v>2</v>
      </c>
      <c r="R20" s="121"/>
      <c r="S20" s="121"/>
    </row>
    <row r="21" spans="1:19" s="124" customFormat="1" ht="23.15" customHeight="1" x14ac:dyDescent="0.35">
      <c r="A21" s="76"/>
      <c r="B21" s="76"/>
      <c r="C21" s="46" t="s">
        <v>439</v>
      </c>
      <c r="D21" s="62"/>
      <c r="E21" s="84">
        <v>20</v>
      </c>
      <c r="F21" s="84">
        <v>18</v>
      </c>
      <c r="G21" s="84">
        <v>19</v>
      </c>
      <c r="H21" s="84">
        <v>20</v>
      </c>
      <c r="I21" s="84">
        <v>0</v>
      </c>
      <c r="J21" s="84">
        <v>20</v>
      </c>
      <c r="K21" s="84">
        <v>0</v>
      </c>
      <c r="L21" s="84">
        <v>22</v>
      </c>
      <c r="M21" s="84">
        <v>18.899999999999999</v>
      </c>
      <c r="N21" s="84">
        <v>18</v>
      </c>
      <c r="O21" s="84">
        <v>16</v>
      </c>
      <c r="P21" s="84">
        <v>23</v>
      </c>
      <c r="Q21" s="84">
        <v>40</v>
      </c>
      <c r="R21" s="121"/>
      <c r="S21" s="121"/>
    </row>
    <row r="22" spans="1:19" s="124" customFormat="1" ht="17.25" customHeight="1" x14ac:dyDescent="0.35">
      <c r="A22" s="76"/>
      <c r="B22" s="76"/>
      <c r="C22" s="142"/>
      <c r="D22" s="143"/>
      <c r="E22" s="144"/>
      <c r="F22" s="144"/>
      <c r="G22" s="144"/>
      <c r="H22" s="144"/>
      <c r="I22" s="144"/>
      <c r="J22" s="144"/>
      <c r="K22" s="144"/>
      <c r="L22" s="144"/>
      <c r="M22" s="144"/>
      <c r="N22" s="144"/>
      <c r="O22" s="144"/>
      <c r="P22" s="144"/>
      <c r="Q22" s="144"/>
      <c r="R22" s="121"/>
      <c r="S22" s="121"/>
    </row>
    <row r="23" spans="1:19" s="124" customFormat="1" ht="17.25" customHeight="1" x14ac:dyDescent="0.35">
      <c r="A23" s="112" t="s">
        <v>596</v>
      </c>
      <c r="B23" s="76"/>
      <c r="C23" s="142"/>
      <c r="D23" s="143"/>
      <c r="E23" s="144"/>
      <c r="F23" s="144"/>
      <c r="G23" s="144"/>
      <c r="H23" s="144"/>
      <c r="I23" s="144"/>
      <c r="J23" s="144"/>
      <c r="K23" s="144"/>
      <c r="L23" s="144"/>
      <c r="M23" s="144"/>
      <c r="N23" s="144"/>
      <c r="O23" s="144"/>
      <c r="P23" s="144"/>
      <c r="Q23" s="144"/>
      <c r="R23" s="121"/>
      <c r="S23" s="121"/>
    </row>
    <row r="24" spans="1:19" s="124" customFormat="1" ht="17.75" customHeight="1" x14ac:dyDescent="0.35">
      <c r="A24" s="76"/>
      <c r="B24" s="76"/>
      <c r="C24" s="110" t="s">
        <v>440</v>
      </c>
      <c r="D24" s="146"/>
      <c r="E24" s="111" t="str">
        <f>IF(E14&gt;(Section_A!F82),"Check","")</f>
        <v/>
      </c>
      <c r="F24" s="111" t="str">
        <f>IF(F14&gt;(Section_A!G82),"Check","")</f>
        <v/>
      </c>
      <c r="G24" s="111" t="str">
        <f>IF(G14&gt;(Section_A!H82),"Check","")</f>
        <v/>
      </c>
      <c r="H24" s="111" t="str">
        <f>IF(H14&gt;(Section_A!I82),"Check","")</f>
        <v/>
      </c>
      <c r="I24" s="111" t="str">
        <f>IF(I14&gt;(Section_A!J82),"Check","")</f>
        <v/>
      </c>
      <c r="J24" s="111" t="str">
        <f>IF(J14&gt;(Section_A!K82),"Check","")</f>
        <v/>
      </c>
      <c r="K24" s="111" t="str">
        <f>IF(K14&gt;(Section_A!L82),"Check","")</f>
        <v/>
      </c>
      <c r="L24" s="111" t="str">
        <f>IF(L14&gt;(Section_A!M82),"Check","")</f>
        <v/>
      </c>
      <c r="M24" s="111" t="str">
        <f>IF(M14&gt;(Section_A!N82),"Check","")</f>
        <v/>
      </c>
      <c r="N24" s="111" t="str">
        <f>IF(N14&gt;(Section_A!O82),"Check","")</f>
        <v/>
      </c>
      <c r="O24" s="111" t="str">
        <f>IF(O14&gt;(Section_A!P82),"Check","")</f>
        <v/>
      </c>
      <c r="P24" s="111" t="str">
        <f>IF(P14&gt;(Section_A!Q82),"Check","")</f>
        <v/>
      </c>
      <c r="Q24" s="111" t="str">
        <f>IF(Q14&gt;(Section_A!R82),"Check","")</f>
        <v/>
      </c>
      <c r="R24" s="121"/>
      <c r="S24" s="121"/>
    </row>
    <row r="25" spans="1:19" s="124" customFormat="1" ht="19.5" customHeight="1" x14ac:dyDescent="0.35">
      <c r="A25" s="76"/>
      <c r="B25" s="76"/>
      <c r="C25" s="110" t="s">
        <v>441</v>
      </c>
      <c r="D25" s="146"/>
      <c r="E25" s="147" t="str">
        <f>IF(ISBLANK(E12)=TRUE,"",IF(E12&lt;0.95,"Note",""))</f>
        <v/>
      </c>
      <c r="F25" s="147" t="str">
        <f t="shared" ref="F25:Q25" si="3">IF(ISBLANK(F12)=TRUE,"",IF(F12&lt;0.95,"Note",""))</f>
        <v/>
      </c>
      <c r="G25" s="147" t="str">
        <f t="shared" si="3"/>
        <v/>
      </c>
      <c r="H25" s="147" t="str">
        <f t="shared" si="3"/>
        <v/>
      </c>
      <c r="I25" s="147" t="str">
        <f t="shared" si="3"/>
        <v/>
      </c>
      <c r="J25" s="147" t="str">
        <f t="shared" si="3"/>
        <v/>
      </c>
      <c r="K25" s="147" t="str">
        <f t="shared" si="3"/>
        <v/>
      </c>
      <c r="L25" s="147" t="str">
        <f t="shared" si="3"/>
        <v/>
      </c>
      <c r="M25" s="147" t="str">
        <f t="shared" si="3"/>
        <v/>
      </c>
      <c r="N25" s="147" t="str">
        <f t="shared" si="3"/>
        <v/>
      </c>
      <c r="O25" s="147" t="str">
        <f t="shared" si="3"/>
        <v/>
      </c>
      <c r="P25" s="147" t="str">
        <f t="shared" si="3"/>
        <v>Note</v>
      </c>
      <c r="Q25" s="147" t="str">
        <f t="shared" si="3"/>
        <v/>
      </c>
      <c r="R25" s="121"/>
      <c r="S25" s="121"/>
    </row>
    <row r="26" spans="1:19" s="124" customFormat="1" ht="12.75" customHeight="1" x14ac:dyDescent="0.35">
      <c r="A26" s="76"/>
      <c r="B26" s="76"/>
      <c r="D26" s="146"/>
      <c r="E26" s="111"/>
      <c r="F26" s="111"/>
      <c r="G26" s="111"/>
      <c r="H26" s="111"/>
      <c r="I26" s="111"/>
      <c r="J26" s="111"/>
      <c r="K26" s="111"/>
      <c r="L26" s="111"/>
      <c r="M26" s="111"/>
      <c r="N26" s="111"/>
      <c r="O26" s="111"/>
      <c r="P26" s="111"/>
      <c r="Q26" s="111"/>
      <c r="R26" s="121"/>
      <c r="S26" s="121"/>
    </row>
    <row r="27" spans="1:19" s="2" customFormat="1" ht="15.75" customHeight="1" x14ac:dyDescent="0.35">
      <c r="A27" s="112" t="s">
        <v>31</v>
      </c>
    </row>
    <row r="28" spans="1:19" s="2" customFormat="1" ht="15.75" customHeight="1" x14ac:dyDescent="0.35">
      <c r="A28" s="113" t="s">
        <v>415</v>
      </c>
    </row>
    <row r="29" spans="1:19" s="115" customFormat="1" ht="15.75" customHeight="1" x14ac:dyDescent="0.35">
      <c r="A29" s="114" t="s">
        <v>416</v>
      </c>
    </row>
    <row r="30" spans="1:19" s="115" customFormat="1" ht="15.75" customHeight="1" x14ac:dyDescent="0.35">
      <c r="A30" s="114" t="s">
        <v>417</v>
      </c>
      <c r="B30" s="116"/>
    </row>
    <row r="31" spans="1:19" s="115" customFormat="1" ht="15.75" customHeight="1" x14ac:dyDescent="0.35">
      <c r="A31" s="114" t="s">
        <v>397</v>
      </c>
      <c r="B31" s="116"/>
      <c r="C31" s="115" t="s">
        <v>619</v>
      </c>
    </row>
    <row r="32" spans="1:19" s="115" customFormat="1" ht="15.75" customHeight="1" x14ac:dyDescent="0.35">
      <c r="A32" s="114" t="s">
        <v>631</v>
      </c>
      <c r="B32" s="116"/>
      <c r="C32" s="115" t="s">
        <v>632</v>
      </c>
    </row>
    <row r="33" spans="1:24" s="115" customFormat="1" ht="15.75" customHeight="1" x14ac:dyDescent="0.35">
      <c r="A33" s="114" t="s">
        <v>419</v>
      </c>
      <c r="B33" s="116"/>
      <c r="C33" s="115" t="s">
        <v>635</v>
      </c>
    </row>
    <row r="34" spans="1:24" s="120" customFormat="1" ht="15.75" customHeight="1" x14ac:dyDescent="0.35">
      <c r="A34" s="117" t="s">
        <v>634</v>
      </c>
      <c r="B34" s="118"/>
      <c r="C34" s="148"/>
      <c r="D34" s="148"/>
      <c r="E34" s="148"/>
      <c r="F34" s="148"/>
      <c r="G34" s="148"/>
      <c r="H34" s="148"/>
      <c r="I34" s="148"/>
      <c r="J34" s="148"/>
      <c r="K34" s="148"/>
      <c r="L34" s="148"/>
      <c r="M34" s="148"/>
      <c r="N34" s="148"/>
      <c r="O34" s="148"/>
      <c r="P34" s="148"/>
      <c r="Q34" s="148"/>
      <c r="X34" s="117"/>
    </row>
    <row r="35" spans="1:24" customFormat="1" ht="15.75" customHeight="1" x14ac:dyDescent="0.35">
      <c r="A35" s="112" t="s">
        <v>442</v>
      </c>
      <c r="B35" s="76"/>
      <c r="C35" s="121"/>
      <c r="D35" s="121"/>
      <c r="E35" s="121"/>
      <c r="F35" s="121"/>
      <c r="G35" s="121"/>
      <c r="H35" s="121"/>
      <c r="I35" s="121"/>
      <c r="J35" s="121"/>
      <c r="K35" s="121"/>
      <c r="L35" s="121"/>
      <c r="M35" s="121"/>
      <c r="N35" s="121"/>
      <c r="O35" s="121"/>
      <c r="P35" s="121"/>
      <c r="Q35" s="121"/>
      <c r="R35" s="121"/>
      <c r="S35" s="121"/>
      <c r="T35" s="124"/>
      <c r="U35" s="124"/>
      <c r="V35" s="124"/>
      <c r="W35" s="121"/>
      <c r="X35" s="121"/>
    </row>
    <row r="36" spans="1:24" customFormat="1" ht="15.75" customHeight="1" x14ac:dyDescent="0.35">
      <c r="A36" s="121" t="s">
        <v>443</v>
      </c>
      <c r="B36" s="76"/>
      <c r="C36" s="121"/>
      <c r="D36" s="121"/>
      <c r="E36" s="121"/>
      <c r="F36" s="121"/>
      <c r="G36" s="121"/>
      <c r="H36" s="121"/>
      <c r="I36" s="121"/>
      <c r="J36" s="121"/>
      <c r="K36" s="121"/>
      <c r="L36" s="121"/>
      <c r="M36" s="121"/>
      <c r="N36" s="121"/>
      <c r="O36" s="121"/>
      <c r="P36" s="121"/>
      <c r="Q36" s="121"/>
      <c r="R36" s="121"/>
      <c r="S36" s="121"/>
      <c r="T36" s="124"/>
      <c r="U36" s="124"/>
      <c r="V36" s="124"/>
      <c r="W36" s="121"/>
      <c r="X36" s="121"/>
    </row>
    <row r="37" spans="1:24" customFormat="1" ht="15.75" customHeight="1" x14ac:dyDescent="0.35">
      <c r="A37" s="112" t="s">
        <v>561</v>
      </c>
      <c r="B37" s="76"/>
      <c r="C37" s="121"/>
      <c r="D37" s="121"/>
      <c r="E37" s="121"/>
      <c r="F37" s="121"/>
      <c r="G37" s="121"/>
      <c r="H37" s="121"/>
      <c r="I37" s="121"/>
      <c r="J37" s="121"/>
      <c r="K37" s="121"/>
      <c r="L37" s="121"/>
      <c r="M37" s="121"/>
      <c r="N37" s="121"/>
      <c r="O37" s="121"/>
      <c r="P37" s="121"/>
      <c r="Q37" s="121"/>
      <c r="R37" s="121"/>
      <c r="S37" s="121"/>
      <c r="T37" s="124"/>
      <c r="U37" s="124"/>
      <c r="V37" s="124"/>
      <c r="W37" s="121"/>
      <c r="X37" s="121"/>
    </row>
    <row r="38" spans="1:24" customFormat="1" ht="15.75" customHeight="1" x14ac:dyDescent="0.35">
      <c r="A38" s="121"/>
      <c r="B38" s="76"/>
      <c r="C38" s="121"/>
      <c r="D38" s="121"/>
      <c r="E38" s="121"/>
      <c r="F38" s="121"/>
      <c r="G38" s="121"/>
      <c r="H38" s="121"/>
      <c r="I38" s="121"/>
      <c r="J38" s="121"/>
      <c r="K38" s="121"/>
      <c r="L38" s="121"/>
      <c r="M38" s="121"/>
      <c r="N38" s="121"/>
      <c r="O38" s="121"/>
      <c r="P38" s="121"/>
      <c r="Q38" s="121"/>
      <c r="R38" s="121"/>
      <c r="S38" s="121"/>
      <c r="T38" s="124"/>
      <c r="U38" s="124"/>
      <c r="V38" s="124"/>
      <c r="W38" s="121"/>
      <c r="X38" s="121"/>
    </row>
    <row r="39" spans="1:24" customFormat="1" ht="15.75" customHeight="1" x14ac:dyDescent="0.35">
      <c r="A39" s="112" t="s">
        <v>422</v>
      </c>
      <c r="B39" s="76"/>
      <c r="C39" s="121"/>
      <c r="D39" s="121"/>
      <c r="E39" s="121"/>
      <c r="F39" s="121"/>
      <c r="G39" s="121"/>
      <c r="H39" s="121"/>
      <c r="I39" s="121"/>
      <c r="J39" s="121"/>
      <c r="K39" s="121"/>
      <c r="L39" s="121"/>
      <c r="M39" s="121"/>
      <c r="N39" s="121"/>
      <c r="O39" s="121"/>
      <c r="P39" s="121"/>
      <c r="Q39" s="121"/>
      <c r="R39" s="121"/>
      <c r="S39" s="121"/>
      <c r="T39" s="124"/>
      <c r="U39" s="124"/>
      <c r="V39" s="124"/>
      <c r="W39" s="121"/>
      <c r="X39" s="121"/>
    </row>
    <row r="40" spans="1:24" customFormat="1" ht="15.75" customHeight="1" x14ac:dyDescent="0.35">
      <c r="A40" s="121" t="s">
        <v>569</v>
      </c>
      <c r="B40" s="76"/>
      <c r="C40" s="121"/>
      <c r="D40" s="121"/>
      <c r="E40" s="121"/>
      <c r="F40" s="121"/>
      <c r="G40" s="121"/>
      <c r="H40" s="121"/>
      <c r="I40" s="121"/>
      <c r="J40" s="121"/>
      <c r="K40" s="121"/>
      <c r="L40" s="121"/>
      <c r="M40" s="121"/>
      <c r="N40" s="121"/>
      <c r="O40" s="121"/>
      <c r="P40" s="121"/>
      <c r="Q40" s="121"/>
      <c r="R40" s="121"/>
      <c r="S40" s="121"/>
      <c r="T40" s="124"/>
      <c r="U40" s="124"/>
      <c r="V40" s="124"/>
      <c r="W40" s="121"/>
      <c r="X40" s="121"/>
    </row>
    <row r="41" spans="1:24" ht="15.75" customHeight="1" x14ac:dyDescent="0.35">
      <c r="A41" s="121" t="s">
        <v>555</v>
      </c>
      <c r="B41" s="121"/>
      <c r="T41" s="121"/>
      <c r="U41" s="121"/>
      <c r="V41" s="121"/>
    </row>
    <row r="42" spans="1:24" ht="15.75" customHeight="1" x14ac:dyDescent="0.35">
      <c r="A42" s="121" t="s">
        <v>570</v>
      </c>
      <c r="B42" s="121"/>
      <c r="T42" s="121"/>
      <c r="U42" s="121"/>
      <c r="V42" s="121"/>
    </row>
    <row r="43" spans="1:24" ht="15.75" customHeight="1" x14ac:dyDescent="0.35">
      <c r="A43" s="121" t="s">
        <v>557</v>
      </c>
      <c r="B43" s="121"/>
      <c r="T43" s="121"/>
      <c r="U43" s="121"/>
      <c r="V43" s="121"/>
    </row>
    <row r="44" spans="1:24" ht="15.75" customHeight="1" x14ac:dyDescent="0.35">
      <c r="A44" s="121" t="s">
        <v>558</v>
      </c>
      <c r="T44" s="121"/>
      <c r="U44" s="121"/>
      <c r="V44" s="121"/>
    </row>
    <row r="45" spans="1:24" ht="15.75" customHeight="1" x14ac:dyDescent="0.35">
      <c r="A45" s="121" t="s">
        <v>559</v>
      </c>
      <c r="T45" s="121"/>
      <c r="U45" s="121"/>
      <c r="V45" s="121"/>
    </row>
    <row r="46" spans="1:24" customFormat="1" ht="15.75" customHeight="1" x14ac:dyDescent="0.35">
      <c r="A46" s="121"/>
      <c r="B46" s="121"/>
      <c r="C46" s="121"/>
      <c r="D46" s="121"/>
      <c r="E46" s="121"/>
      <c r="F46" s="121"/>
      <c r="G46" s="121"/>
      <c r="H46" s="121"/>
      <c r="I46" s="121"/>
      <c r="J46" s="121"/>
      <c r="K46" s="121"/>
      <c r="L46" s="121"/>
      <c r="M46" s="121"/>
      <c r="N46" s="121"/>
      <c r="O46" s="121"/>
      <c r="P46" s="121"/>
      <c r="Q46" s="121"/>
      <c r="R46" s="121"/>
      <c r="S46" s="121"/>
      <c r="T46" s="124"/>
      <c r="U46" s="124"/>
      <c r="V46" s="124"/>
      <c r="W46" s="121"/>
      <c r="X46" s="121"/>
    </row>
    <row r="47" spans="1:24" customFormat="1" ht="15.75" customHeight="1" x14ac:dyDescent="0.35">
      <c r="A47" s="112" t="s">
        <v>444</v>
      </c>
      <c r="B47" s="76"/>
      <c r="C47" s="121"/>
      <c r="D47" s="121"/>
      <c r="E47" s="121"/>
      <c r="F47" s="121"/>
      <c r="G47" s="121"/>
      <c r="H47" s="121"/>
      <c r="I47" s="121"/>
      <c r="J47" s="121"/>
      <c r="K47" s="121"/>
      <c r="L47" s="121"/>
      <c r="M47" s="121"/>
      <c r="N47" s="121"/>
      <c r="O47" s="121"/>
      <c r="P47" s="121"/>
      <c r="Q47" s="121"/>
      <c r="R47" s="121"/>
      <c r="S47" s="121"/>
      <c r="T47" s="124"/>
      <c r="U47" s="124"/>
      <c r="V47" s="124"/>
      <c r="W47" s="121"/>
      <c r="X47" s="121"/>
    </row>
    <row r="48" spans="1:24" customFormat="1" ht="15.75" customHeight="1" x14ac:dyDescent="0.35">
      <c r="A48" s="2" t="s">
        <v>445</v>
      </c>
      <c r="B48" s="76"/>
      <c r="C48" s="121"/>
      <c r="D48" s="121"/>
      <c r="E48" s="121"/>
      <c r="F48" s="121"/>
      <c r="G48" s="121"/>
      <c r="H48" s="121"/>
      <c r="I48" s="121"/>
      <c r="J48" s="121"/>
      <c r="K48" s="121"/>
      <c r="L48" s="121"/>
      <c r="M48" s="121"/>
      <c r="N48" s="121"/>
      <c r="O48" s="121"/>
      <c r="P48" s="121"/>
      <c r="Q48" s="121"/>
      <c r="R48" s="121"/>
      <c r="S48" s="121"/>
      <c r="T48" s="124"/>
      <c r="U48" s="124"/>
      <c r="V48" s="124"/>
      <c r="W48" s="121"/>
      <c r="X48" s="121"/>
    </row>
    <row r="49" spans="1:24" customFormat="1" ht="15.75" customHeight="1" x14ac:dyDescent="0.35">
      <c r="A49" s="121" t="s">
        <v>446</v>
      </c>
      <c r="B49" s="76"/>
      <c r="C49" s="121"/>
      <c r="D49" s="121"/>
      <c r="E49" s="121"/>
      <c r="F49" s="121"/>
      <c r="G49" s="121"/>
      <c r="H49" s="121"/>
      <c r="I49" s="121"/>
      <c r="J49" s="121"/>
      <c r="K49" s="121"/>
      <c r="L49" s="121"/>
      <c r="M49" s="121"/>
      <c r="N49" s="121"/>
      <c r="O49" s="121"/>
      <c r="P49" s="121"/>
      <c r="Q49" s="121"/>
      <c r="R49" s="121"/>
      <c r="S49" s="121"/>
      <c r="T49" s="124"/>
      <c r="U49" s="124"/>
      <c r="V49" s="124"/>
      <c r="W49" s="121"/>
      <c r="X49" s="121"/>
    </row>
    <row r="50" spans="1:24" customFormat="1" ht="15.75" customHeight="1" x14ac:dyDescent="0.35">
      <c r="A50" s="121" t="s">
        <v>447</v>
      </c>
      <c r="B50" s="76"/>
      <c r="C50" s="121"/>
      <c r="D50" s="121"/>
      <c r="E50" s="121"/>
      <c r="F50" s="121"/>
      <c r="G50" s="121"/>
      <c r="H50" s="121"/>
      <c r="I50" s="121"/>
      <c r="J50" s="121"/>
      <c r="K50" s="121"/>
      <c r="L50" s="121"/>
      <c r="M50" s="121"/>
      <c r="N50" s="121"/>
      <c r="O50" s="121"/>
      <c r="P50" s="121"/>
      <c r="Q50" s="121"/>
      <c r="R50" s="121"/>
      <c r="S50" s="121"/>
      <c r="T50" s="124"/>
      <c r="U50" s="124"/>
      <c r="V50" s="124"/>
      <c r="W50" s="121"/>
      <c r="X50" s="121"/>
    </row>
    <row r="51" spans="1:24" customFormat="1" ht="15.75" customHeight="1" x14ac:dyDescent="0.35">
      <c r="A51" s="121" t="s">
        <v>448</v>
      </c>
      <c r="B51" s="76"/>
      <c r="C51" s="121"/>
      <c r="D51" s="121"/>
      <c r="E51" s="121"/>
      <c r="F51" s="121"/>
      <c r="G51" s="121"/>
      <c r="H51" s="121"/>
      <c r="I51" s="121"/>
      <c r="J51" s="121"/>
      <c r="K51" s="121"/>
      <c r="L51" s="121"/>
      <c r="M51" s="121"/>
      <c r="N51" s="121"/>
      <c r="O51" s="121"/>
      <c r="P51" s="121"/>
      <c r="Q51" s="121"/>
      <c r="R51" s="121"/>
      <c r="S51" s="121"/>
      <c r="T51" s="124"/>
      <c r="U51" s="124"/>
      <c r="V51" s="124"/>
      <c r="W51" s="121"/>
      <c r="X51" s="121"/>
    </row>
    <row r="52" spans="1:24" customFormat="1" ht="15.75" customHeight="1" x14ac:dyDescent="0.35">
      <c r="A52" s="121" t="s">
        <v>449</v>
      </c>
      <c r="B52" s="76"/>
      <c r="C52" s="121"/>
      <c r="D52" s="121"/>
      <c r="E52" s="121"/>
      <c r="F52" s="121"/>
      <c r="G52" s="121"/>
      <c r="H52" s="121"/>
      <c r="I52" s="121"/>
      <c r="J52" s="121"/>
      <c r="K52" s="121"/>
      <c r="L52" s="121"/>
      <c r="M52" s="121"/>
      <c r="N52" s="121"/>
      <c r="O52" s="121"/>
      <c r="P52" s="121"/>
      <c r="Q52" s="121"/>
      <c r="R52" s="121"/>
      <c r="S52" s="121"/>
      <c r="T52" s="124"/>
      <c r="U52" s="124"/>
      <c r="V52" s="124"/>
      <c r="W52" s="121"/>
      <c r="X52" s="121"/>
    </row>
    <row r="53" spans="1:24" customFormat="1" x14ac:dyDescent="0.35">
      <c r="A53" s="121" t="s">
        <v>450</v>
      </c>
      <c r="B53" s="76"/>
      <c r="C53" s="121"/>
      <c r="D53" s="121"/>
      <c r="E53" s="121"/>
      <c r="F53" s="121"/>
      <c r="G53" s="121"/>
      <c r="H53" s="121"/>
      <c r="I53" s="121"/>
      <c r="J53" s="121"/>
      <c r="K53" s="121"/>
      <c r="L53" s="121"/>
      <c r="M53" s="121"/>
      <c r="N53" s="121"/>
      <c r="O53" s="121"/>
      <c r="P53" s="121"/>
      <c r="Q53" s="121"/>
      <c r="R53" s="121"/>
      <c r="S53" s="121"/>
      <c r="T53" s="124"/>
      <c r="U53" s="124"/>
      <c r="V53" s="124"/>
      <c r="W53" s="121"/>
      <c r="X53" s="121"/>
    </row>
  </sheetData>
  <conditionalFormatting sqref="E11:Q13">
    <cfRule type="expression" dxfId="63" priority="3" stopIfTrue="1">
      <formula>AND(NOT(E$14=0),(E11=""))</formula>
    </cfRule>
  </conditionalFormatting>
  <conditionalFormatting sqref="E12:Q12">
    <cfRule type="expression" dxfId="62" priority="6" stopIfTrue="1">
      <formula>E$12&lt;E$11</formula>
    </cfRule>
  </conditionalFormatting>
  <conditionalFormatting sqref="E13:Q13">
    <cfRule type="expression" dxfId="61" priority="7" stopIfTrue="1">
      <formula>E$13&lt;E$12</formula>
    </cfRule>
  </conditionalFormatting>
  <conditionalFormatting sqref="E14:Q14">
    <cfRule type="expression" dxfId="60" priority="1" stopIfTrue="1">
      <formula>E14&lt;&gt;SUM(E6:E10)</formula>
    </cfRule>
  </conditionalFormatting>
  <conditionalFormatting sqref="E15:Q15">
    <cfRule type="expression" dxfId="59" priority="2" stopIfTrue="1">
      <formula>E$15&lt;E$14</formula>
    </cfRule>
  </conditionalFormatting>
  <conditionalFormatting sqref="E24:Q24">
    <cfRule type="expression" dxfId="58" priority="79" stopIfTrue="1">
      <formula>NOT(ISERROR(SEARCH("Check",E24)))</formula>
    </cfRule>
  </conditionalFormatting>
  <conditionalFormatting sqref="E25:Q25">
    <cfRule type="cellIs" dxfId="57" priority="75" stopIfTrue="1" operator="equal">
      <formula>"Note"</formula>
    </cfRule>
  </conditionalFormatting>
  <dataValidations count="11">
    <dataValidation type="custom" errorStyle="warning" allowBlank="1" showInputMessage="1" showErrorMessage="1" errorTitle="Error" sqref="A5 A11:A22" xr:uid="{9E43B7A3-8E36-4394-8CBA-E09287B797FF}">
      <formula1>#REF!</formula1>
    </dataValidation>
    <dataValidation type="decimal" errorStyle="warning" operator="greaterThanOrEqual" allowBlank="1" showInputMessage="1" showErrorMessage="1" error="Please enter a whole number greater than or equal to 0" sqref="E15:Q16" xr:uid="{B0E6FB7D-BE64-41B3-B5DD-C553A845CEDB}">
      <formula1>0</formula1>
    </dataValidation>
    <dataValidation type="whole" errorStyle="warning" operator="greaterThanOrEqual" allowBlank="1" showInputMessage="1" showErrorMessage="1" error="Please enter a whole number greater than or equal to 0" sqref="E6:Q10 E14:Q23" xr:uid="{082078A1-3FCD-4531-9E44-B6D632EABBFD}">
      <formula1>0</formula1>
    </dataValidation>
    <dataValidation errorStyle="warning" allowBlank="1" showInputMessage="1" errorTitle="Error" sqref="A23" xr:uid="{723567E4-EE4B-473E-9D50-B1AD2D0BFB1C}"/>
    <dataValidation type="decimal" allowBlank="1" showInputMessage="1" showErrorMessage="1" error="The percentage must be between 0% and 100%" sqref="E11:Q13" xr:uid="{879ED438-A5CD-497E-95EE-5C898D688638}">
      <formula1>0</formula1>
      <formula2>1</formula2>
    </dataValidation>
    <dataValidation type="custom" allowBlank="1" showInputMessage="1" showErrorMessage="1" sqref="C6:C12" xr:uid="{9BD744CF-83A3-4329-A1F0-D9DD50B4930B}">
      <formula1>C6</formula1>
    </dataValidation>
    <dataValidation allowBlank="1" showInputMessage="1" showErrorMessage="1" promptTitle="Validation checks" prompt="This checks compare section B to Section A.   Please check the data to ensure section A (minus praise) is equal to or higher than Section B.  Praise should not be included within section B._x000a__x000a_" sqref="C24" xr:uid="{DABE8126-A30C-4923-9314-A7783F5A9133}"/>
    <dataValidation allowBlank="1" promptTitle="Validation checks" prompt="This checks compare section B to Section A.   Please check the data to ensure section A (minus praise) is equal to or higher than Section B.  Praise should not be included within section B._x000a__x000a_" sqref="C25" xr:uid="{43F7D6FA-5A6C-4BEE-82F4-0A001F5F759A}"/>
    <dataValidation type="custom" errorStyle="warning" allowBlank="1" showInputMessage="1" showErrorMessage="1" errorTitle="Error" sqref="A6:A10" xr:uid="{ECA4EE58-D8EB-4876-9AEB-0010B9841005}">
      <formula1>C3</formula1>
    </dataValidation>
    <dataValidation type="custom" errorStyle="warning" allowBlank="1" showInputMessage="1" showErrorMessage="1" errorTitle="Error" sqref="A16" xr:uid="{437D7232-5CAB-4563-935B-064D20D72FE9}">
      <formula1>C8</formula1>
    </dataValidation>
    <dataValidation type="whole" allowBlank="1" showInputMessage="1" showErrorMessage="1" sqref="B6:B16" xr:uid="{39F5FDC1-B246-46BD-A659-71B759F050FD}">
      <formula1>1</formula1>
      <formula2>25</formula2>
    </dataValidation>
  </dataValidations>
  <pageMargins left="0.75000000000000011" right="0.75000000000000011" top="1" bottom="1" header="0.5" footer="0.5"/>
  <pageSetup paperSize="9" scale="55" fitToWidth="0" fitToHeight="0" orientation="landscape" horizontalDpi="1200" verticalDpi="1200" r:id="rId1"/>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2BD39FDF-1977-4622-99E8-557A176F9F55}">
          <x14:formula1>
            <xm:f>TOC!$B$3:$B$27</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113"/>
  <sheetViews>
    <sheetView workbookViewId="0"/>
  </sheetViews>
  <sheetFormatPr defaultRowHeight="14.5" x14ac:dyDescent="0.35"/>
  <cols>
    <col min="1" max="1" width="8.6328125" customWidth="1"/>
    <col min="2" max="2" width="26.6328125" bestFit="1" customWidth="1"/>
    <col min="3" max="3" width="24" customWidth="1"/>
    <col min="4" max="4" width="24.36328125" customWidth="1"/>
    <col min="5" max="5" width="33.453125" customWidth="1"/>
    <col min="6" max="6" width="8.6328125" customWidth="1"/>
  </cols>
  <sheetData>
    <row r="1" spans="2:3" ht="15" thickBot="1" x14ac:dyDescent="0.4">
      <c r="B1" s="195" t="s">
        <v>514</v>
      </c>
    </row>
    <row r="3" spans="2:3" x14ac:dyDescent="0.35">
      <c r="B3" s="196" t="s">
        <v>386</v>
      </c>
      <c r="C3" s="197"/>
    </row>
    <row r="4" spans="2:3" x14ac:dyDescent="0.35">
      <c r="B4" t="s">
        <v>515</v>
      </c>
      <c r="C4" s="197"/>
    </row>
    <row r="5" spans="2:3" x14ac:dyDescent="0.35">
      <c r="B5" t="s">
        <v>516</v>
      </c>
      <c r="C5" s="197"/>
    </row>
    <row r="6" spans="2:3" x14ac:dyDescent="0.35">
      <c r="B6" t="s">
        <v>517</v>
      </c>
      <c r="C6" s="197"/>
    </row>
    <row r="7" spans="2:3" x14ac:dyDescent="0.35">
      <c r="B7" t="s">
        <v>518</v>
      </c>
      <c r="C7" s="197"/>
    </row>
    <row r="8" spans="2:3" x14ac:dyDescent="0.35">
      <c r="B8" t="s">
        <v>519</v>
      </c>
      <c r="C8" s="197"/>
    </row>
    <row r="9" spans="2:3" x14ac:dyDescent="0.35">
      <c r="B9" t="s">
        <v>520</v>
      </c>
      <c r="C9" s="197"/>
    </row>
    <row r="10" spans="2:3" x14ac:dyDescent="0.35">
      <c r="B10" t="s">
        <v>521</v>
      </c>
      <c r="C10" s="197"/>
    </row>
    <row r="11" spans="2:3" x14ac:dyDescent="0.35">
      <c r="B11" t="s">
        <v>522</v>
      </c>
      <c r="C11" s="197"/>
    </row>
    <row r="12" spans="2:3" x14ac:dyDescent="0.35">
      <c r="B12" t="s">
        <v>523</v>
      </c>
      <c r="C12" s="197"/>
    </row>
    <row r="13" spans="2:3" x14ac:dyDescent="0.35">
      <c r="B13" t="s">
        <v>524</v>
      </c>
      <c r="C13" s="197"/>
    </row>
    <row r="14" spans="2:3" x14ac:dyDescent="0.35">
      <c r="B14" t="s">
        <v>525</v>
      </c>
      <c r="C14" s="197"/>
    </row>
    <row r="15" spans="2:3" x14ac:dyDescent="0.35">
      <c r="B15" t="s">
        <v>526</v>
      </c>
      <c r="C15" s="197"/>
    </row>
    <row r="16" spans="2:3" x14ac:dyDescent="0.35">
      <c r="B16" t="s">
        <v>527</v>
      </c>
      <c r="C16" s="197"/>
    </row>
    <row r="17" spans="2:3" x14ac:dyDescent="0.35">
      <c r="B17" t="s">
        <v>528</v>
      </c>
      <c r="C17" s="197"/>
    </row>
    <row r="18" spans="2:3" x14ac:dyDescent="0.35">
      <c r="B18" t="s">
        <v>529</v>
      </c>
      <c r="C18" s="197"/>
    </row>
    <row r="19" spans="2:3" x14ac:dyDescent="0.35">
      <c r="B19" t="s">
        <v>530</v>
      </c>
      <c r="C19" s="197"/>
    </row>
    <row r="20" spans="2:3" x14ac:dyDescent="0.35">
      <c r="B20" t="s">
        <v>531</v>
      </c>
      <c r="C20" s="197"/>
    </row>
    <row r="21" spans="2:3" x14ac:dyDescent="0.35">
      <c r="B21" t="s">
        <v>532</v>
      </c>
      <c r="C21" s="197"/>
    </row>
    <row r="22" spans="2:3" x14ac:dyDescent="0.35">
      <c r="B22" t="s">
        <v>533</v>
      </c>
      <c r="C22" s="197"/>
    </row>
    <row r="23" spans="2:3" x14ac:dyDescent="0.35">
      <c r="B23" t="s">
        <v>534</v>
      </c>
      <c r="C23" s="197"/>
    </row>
    <row r="24" spans="2:3" x14ac:dyDescent="0.35">
      <c r="B24" t="s">
        <v>535</v>
      </c>
      <c r="C24" s="197"/>
    </row>
    <row r="25" spans="2:3" x14ac:dyDescent="0.35">
      <c r="B25" t="s">
        <v>536</v>
      </c>
      <c r="C25" s="197"/>
    </row>
    <row r="26" spans="2:3" x14ac:dyDescent="0.35">
      <c r="B26" t="s">
        <v>537</v>
      </c>
      <c r="C26" s="197"/>
    </row>
    <row r="27" spans="2:3" x14ac:dyDescent="0.35">
      <c r="B27" t="s">
        <v>538</v>
      </c>
      <c r="C27" s="197"/>
    </row>
    <row r="31" spans="2:3" ht="15" thickBot="1" x14ac:dyDescent="0.4">
      <c r="B31" s="195" t="s">
        <v>539</v>
      </c>
    </row>
    <row r="33" spans="2:8" x14ac:dyDescent="0.35">
      <c r="B33" s="198">
        <v>336</v>
      </c>
      <c r="C33" s="199" t="s">
        <v>405</v>
      </c>
      <c r="D33" s="200" t="s">
        <v>47</v>
      </c>
      <c r="E33" s="201" t="s">
        <v>71</v>
      </c>
      <c r="F33">
        <f t="shared" ref="F33:F64" si="0">B33</f>
        <v>336</v>
      </c>
    </row>
    <row r="34" spans="2:8" x14ac:dyDescent="0.35">
      <c r="B34" s="198">
        <v>337</v>
      </c>
      <c r="C34" s="199" t="s">
        <v>405</v>
      </c>
      <c r="D34" s="200" t="s">
        <v>47</v>
      </c>
      <c r="E34" s="201" t="s">
        <v>59</v>
      </c>
      <c r="F34">
        <f t="shared" si="0"/>
        <v>337</v>
      </c>
    </row>
    <row r="35" spans="2:8" x14ac:dyDescent="0.35">
      <c r="B35" s="198">
        <v>338</v>
      </c>
      <c r="C35" s="199" t="s">
        <v>405</v>
      </c>
      <c r="D35" s="200" t="s">
        <v>47</v>
      </c>
      <c r="E35" s="201" t="s">
        <v>81</v>
      </c>
      <c r="F35">
        <f t="shared" si="0"/>
        <v>338</v>
      </c>
    </row>
    <row r="36" spans="2:8" x14ac:dyDescent="0.35">
      <c r="B36" s="198">
        <v>339</v>
      </c>
      <c r="C36" s="199" t="s">
        <v>405</v>
      </c>
      <c r="D36" s="200" t="s">
        <v>47</v>
      </c>
      <c r="E36" s="201" t="s">
        <v>61</v>
      </c>
      <c r="F36">
        <f t="shared" si="0"/>
        <v>339</v>
      </c>
    </row>
    <row r="37" spans="2:8" ht="26" x14ac:dyDescent="0.35">
      <c r="B37" s="198">
        <v>340</v>
      </c>
      <c r="C37" s="199" t="s">
        <v>405</v>
      </c>
      <c r="D37" s="200" t="s">
        <v>47</v>
      </c>
      <c r="E37" s="201" t="s">
        <v>64</v>
      </c>
      <c r="F37">
        <f t="shared" si="0"/>
        <v>340</v>
      </c>
    </row>
    <row r="38" spans="2:8" x14ac:dyDescent="0.35">
      <c r="B38" s="198">
        <v>341</v>
      </c>
      <c r="C38" s="199" t="s">
        <v>405</v>
      </c>
      <c r="D38" s="200" t="s">
        <v>47</v>
      </c>
      <c r="E38" s="201" t="s">
        <v>540</v>
      </c>
      <c r="F38">
        <f t="shared" si="0"/>
        <v>341</v>
      </c>
    </row>
    <row r="39" spans="2:8" ht="26" x14ac:dyDescent="0.35">
      <c r="B39" s="198">
        <v>342</v>
      </c>
      <c r="C39" s="199" t="s">
        <v>405</v>
      </c>
      <c r="D39" s="200" t="s">
        <v>47</v>
      </c>
      <c r="E39" s="201" t="s">
        <v>75</v>
      </c>
      <c r="F39">
        <f t="shared" si="0"/>
        <v>342</v>
      </c>
    </row>
    <row r="40" spans="2:8" ht="26" x14ac:dyDescent="0.35">
      <c r="B40" s="198">
        <v>343</v>
      </c>
      <c r="C40" s="199" t="s">
        <v>405</v>
      </c>
      <c r="D40" s="200" t="s">
        <v>47</v>
      </c>
      <c r="E40" s="201" t="s">
        <v>76</v>
      </c>
      <c r="F40">
        <f t="shared" si="0"/>
        <v>343</v>
      </c>
    </row>
    <row r="41" spans="2:8" ht="26" x14ac:dyDescent="0.35">
      <c r="B41" s="198">
        <v>344</v>
      </c>
      <c r="C41" s="199" t="s">
        <v>405</v>
      </c>
      <c r="D41" s="200" t="s">
        <v>47</v>
      </c>
      <c r="E41" s="201" t="s">
        <v>541</v>
      </c>
      <c r="F41">
        <f t="shared" si="0"/>
        <v>344</v>
      </c>
      <c r="H41" s="202"/>
    </row>
    <row r="42" spans="2:8" x14ac:dyDescent="0.35">
      <c r="B42" s="198">
        <v>345</v>
      </c>
      <c r="C42" s="199" t="s">
        <v>405</v>
      </c>
      <c r="D42" s="200" t="s">
        <v>47</v>
      </c>
      <c r="E42" s="201" t="s">
        <v>67</v>
      </c>
      <c r="F42">
        <f t="shared" si="0"/>
        <v>345</v>
      </c>
    </row>
    <row r="43" spans="2:8" x14ac:dyDescent="0.35">
      <c r="B43" s="198">
        <v>346</v>
      </c>
      <c r="C43" s="199" t="s">
        <v>405</v>
      </c>
      <c r="D43" s="203" t="s">
        <v>83</v>
      </c>
      <c r="E43" s="201" t="s">
        <v>84</v>
      </c>
      <c r="F43">
        <f t="shared" si="0"/>
        <v>346</v>
      </c>
    </row>
    <row r="44" spans="2:8" x14ac:dyDescent="0.35">
      <c r="B44" s="198">
        <v>347</v>
      </c>
      <c r="C44" s="199" t="s">
        <v>405</v>
      </c>
      <c r="D44" s="203" t="s">
        <v>83</v>
      </c>
      <c r="E44" s="201" t="s">
        <v>91</v>
      </c>
      <c r="F44">
        <f t="shared" si="0"/>
        <v>347</v>
      </c>
    </row>
    <row r="45" spans="2:8" x14ac:dyDescent="0.35">
      <c r="B45" s="198">
        <v>348</v>
      </c>
      <c r="C45" s="199" t="s">
        <v>405</v>
      </c>
      <c r="D45" s="203" t="s">
        <v>83</v>
      </c>
      <c r="E45" s="201" t="s">
        <v>107</v>
      </c>
      <c r="F45">
        <f t="shared" si="0"/>
        <v>348</v>
      </c>
    </row>
    <row r="46" spans="2:8" x14ac:dyDescent="0.35">
      <c r="B46" s="198">
        <v>349</v>
      </c>
      <c r="C46" s="199" t="s">
        <v>405</v>
      </c>
      <c r="D46" s="203" t="s">
        <v>113</v>
      </c>
      <c r="E46" s="201" t="s">
        <v>114</v>
      </c>
      <c r="F46">
        <f t="shared" si="0"/>
        <v>349</v>
      </c>
    </row>
    <row r="47" spans="2:8" x14ac:dyDescent="0.35">
      <c r="B47" s="198">
        <v>350</v>
      </c>
      <c r="C47" s="199" t="s">
        <v>405</v>
      </c>
      <c r="D47" s="203" t="s">
        <v>113</v>
      </c>
      <c r="E47" s="201" t="s">
        <v>118</v>
      </c>
      <c r="F47">
        <f t="shared" si="0"/>
        <v>350</v>
      </c>
    </row>
    <row r="48" spans="2:8" ht="26" x14ac:dyDescent="0.35">
      <c r="B48" s="198">
        <v>351</v>
      </c>
      <c r="C48" s="199" t="s">
        <v>405</v>
      </c>
      <c r="D48" s="203" t="s">
        <v>113</v>
      </c>
      <c r="E48" s="201" t="s">
        <v>120</v>
      </c>
      <c r="F48">
        <f t="shared" si="0"/>
        <v>351</v>
      </c>
    </row>
    <row r="49" spans="2:6" x14ac:dyDescent="0.35">
      <c r="B49" s="198">
        <v>352</v>
      </c>
      <c r="C49" s="199" t="s">
        <v>405</v>
      </c>
      <c r="D49" s="203" t="s">
        <v>113</v>
      </c>
      <c r="E49" s="201" t="s">
        <v>127</v>
      </c>
      <c r="F49">
        <f t="shared" si="0"/>
        <v>352</v>
      </c>
    </row>
    <row r="50" spans="2:6" x14ac:dyDescent="0.35">
      <c r="B50" s="198">
        <v>353</v>
      </c>
      <c r="C50" s="199" t="s">
        <v>405</v>
      </c>
      <c r="D50" s="203" t="s">
        <v>113</v>
      </c>
      <c r="E50" s="201" t="s">
        <v>128</v>
      </c>
      <c r="F50">
        <f t="shared" si="0"/>
        <v>353</v>
      </c>
    </row>
    <row r="51" spans="2:6" x14ac:dyDescent="0.35">
      <c r="B51" s="198">
        <v>354</v>
      </c>
      <c r="C51" s="199" t="s">
        <v>405</v>
      </c>
      <c r="D51" s="203" t="s">
        <v>113</v>
      </c>
      <c r="E51" s="201" t="s">
        <v>129</v>
      </c>
      <c r="F51">
        <f t="shared" si="0"/>
        <v>354</v>
      </c>
    </row>
    <row r="52" spans="2:6" x14ac:dyDescent="0.35">
      <c r="B52" s="198">
        <v>355</v>
      </c>
      <c r="C52" s="199" t="s">
        <v>405</v>
      </c>
      <c r="D52" s="203" t="s">
        <v>113</v>
      </c>
      <c r="E52" s="201" t="s">
        <v>130</v>
      </c>
      <c r="F52">
        <f t="shared" si="0"/>
        <v>355</v>
      </c>
    </row>
    <row r="53" spans="2:6" x14ac:dyDescent="0.35">
      <c r="B53" s="198">
        <v>356</v>
      </c>
      <c r="C53" s="199" t="s">
        <v>405</v>
      </c>
      <c r="D53" s="201" t="s">
        <v>131</v>
      </c>
      <c r="E53" s="201" t="s">
        <v>407</v>
      </c>
      <c r="F53">
        <f t="shared" si="0"/>
        <v>356</v>
      </c>
    </row>
    <row r="54" spans="2:6" x14ac:dyDescent="0.35">
      <c r="B54" s="198">
        <v>357</v>
      </c>
      <c r="C54" s="199" t="s">
        <v>405</v>
      </c>
      <c r="D54" s="201" t="s">
        <v>131</v>
      </c>
      <c r="E54" s="201" t="s">
        <v>134</v>
      </c>
      <c r="F54">
        <f t="shared" si="0"/>
        <v>357</v>
      </c>
    </row>
    <row r="55" spans="2:6" x14ac:dyDescent="0.35">
      <c r="B55" s="198">
        <v>358</v>
      </c>
      <c r="C55" s="199" t="s">
        <v>405</v>
      </c>
      <c r="D55" s="201" t="s">
        <v>131</v>
      </c>
      <c r="E55" s="201" t="s">
        <v>135</v>
      </c>
      <c r="F55">
        <f t="shared" si="0"/>
        <v>358</v>
      </c>
    </row>
    <row r="56" spans="2:6" x14ac:dyDescent="0.35">
      <c r="B56" s="198">
        <v>359</v>
      </c>
      <c r="C56" s="199" t="s">
        <v>405</v>
      </c>
      <c r="D56" s="201" t="s">
        <v>131</v>
      </c>
      <c r="E56" s="201" t="s">
        <v>137</v>
      </c>
      <c r="F56">
        <f t="shared" si="0"/>
        <v>359</v>
      </c>
    </row>
    <row r="57" spans="2:6" x14ac:dyDescent="0.35">
      <c r="B57" s="198">
        <v>360</v>
      </c>
      <c r="C57" s="199" t="s">
        <v>405</v>
      </c>
      <c r="D57" s="201" t="s">
        <v>131</v>
      </c>
      <c r="E57" s="201" t="s">
        <v>138</v>
      </c>
      <c r="F57">
        <f t="shared" si="0"/>
        <v>360</v>
      </c>
    </row>
    <row r="58" spans="2:6" x14ac:dyDescent="0.35">
      <c r="B58" s="198">
        <v>361</v>
      </c>
      <c r="C58" s="199" t="s">
        <v>405</v>
      </c>
      <c r="D58" s="201" t="s">
        <v>131</v>
      </c>
      <c r="E58" s="201" t="s">
        <v>140</v>
      </c>
      <c r="F58">
        <f t="shared" si="0"/>
        <v>361</v>
      </c>
    </row>
    <row r="59" spans="2:6" x14ac:dyDescent="0.35">
      <c r="B59" s="198">
        <v>362</v>
      </c>
      <c r="C59" s="199" t="s">
        <v>405</v>
      </c>
      <c r="D59" s="203" t="s">
        <v>142</v>
      </c>
      <c r="E59" s="201" t="s">
        <v>142</v>
      </c>
      <c r="F59">
        <f t="shared" si="0"/>
        <v>362</v>
      </c>
    </row>
    <row r="60" spans="2:6" ht="26" x14ac:dyDescent="0.35">
      <c r="B60" s="198">
        <v>363</v>
      </c>
      <c r="C60" s="199" t="s">
        <v>405</v>
      </c>
      <c r="D60" s="200" t="s">
        <v>150</v>
      </c>
      <c r="E60" s="201" t="s">
        <v>151</v>
      </c>
      <c r="F60">
        <f t="shared" si="0"/>
        <v>363</v>
      </c>
    </row>
    <row r="61" spans="2:6" x14ac:dyDescent="0.35">
      <c r="B61" s="198">
        <v>364</v>
      </c>
      <c r="C61" s="199" t="s">
        <v>405</v>
      </c>
      <c r="D61" s="200" t="s">
        <v>150</v>
      </c>
      <c r="E61" s="201" t="s">
        <v>542</v>
      </c>
      <c r="F61">
        <f t="shared" si="0"/>
        <v>364</v>
      </c>
    </row>
    <row r="62" spans="2:6" x14ac:dyDescent="0.35">
      <c r="B62" s="198">
        <v>365</v>
      </c>
      <c r="C62" s="199" t="s">
        <v>405</v>
      </c>
      <c r="D62" s="200" t="s">
        <v>150</v>
      </c>
      <c r="E62" s="200" t="s">
        <v>153</v>
      </c>
      <c r="F62">
        <f t="shared" si="0"/>
        <v>365</v>
      </c>
    </row>
    <row r="63" spans="2:6" x14ac:dyDescent="0.35">
      <c r="B63" s="198">
        <v>366</v>
      </c>
      <c r="C63" s="199" t="s">
        <v>405</v>
      </c>
      <c r="D63" s="200" t="s">
        <v>150</v>
      </c>
      <c r="E63" s="201" t="s">
        <v>188</v>
      </c>
      <c r="F63">
        <f t="shared" si="0"/>
        <v>366</v>
      </c>
    </row>
    <row r="64" spans="2:6" x14ac:dyDescent="0.35">
      <c r="B64" s="198">
        <v>367</v>
      </c>
      <c r="C64" s="199" t="s">
        <v>405</v>
      </c>
      <c r="D64" s="201" t="s">
        <v>196</v>
      </c>
      <c r="E64" s="201" t="s">
        <v>196</v>
      </c>
      <c r="F64">
        <f t="shared" si="0"/>
        <v>367</v>
      </c>
    </row>
    <row r="65" spans="2:6" ht="26" x14ac:dyDescent="0.35">
      <c r="B65" s="198">
        <v>368</v>
      </c>
      <c r="C65" s="199" t="s">
        <v>405</v>
      </c>
      <c r="D65" s="200" t="s">
        <v>198</v>
      </c>
      <c r="E65" s="201" t="s">
        <v>199</v>
      </c>
      <c r="F65">
        <f t="shared" ref="F65:F96" si="1">B65</f>
        <v>368</v>
      </c>
    </row>
    <row r="66" spans="2:6" ht="26" x14ac:dyDescent="0.35">
      <c r="B66" s="198">
        <v>369</v>
      </c>
      <c r="C66" s="199" t="s">
        <v>405</v>
      </c>
      <c r="D66" s="200" t="s">
        <v>198</v>
      </c>
      <c r="E66" s="201" t="s">
        <v>209</v>
      </c>
      <c r="F66">
        <f t="shared" si="1"/>
        <v>369</v>
      </c>
    </row>
    <row r="67" spans="2:6" ht="26" x14ac:dyDescent="0.35">
      <c r="B67" s="198">
        <v>370</v>
      </c>
      <c r="C67" s="199" t="s">
        <v>405</v>
      </c>
      <c r="D67" s="200" t="s">
        <v>198</v>
      </c>
      <c r="E67" s="201" t="s">
        <v>211</v>
      </c>
      <c r="F67">
        <f t="shared" si="1"/>
        <v>370</v>
      </c>
    </row>
    <row r="68" spans="2:6" x14ac:dyDescent="0.35">
      <c r="B68" s="198">
        <v>371</v>
      </c>
      <c r="C68" s="199" t="s">
        <v>405</v>
      </c>
      <c r="D68" s="200" t="s">
        <v>408</v>
      </c>
      <c r="E68" s="201" t="s">
        <v>220</v>
      </c>
      <c r="F68">
        <f t="shared" si="1"/>
        <v>371</v>
      </c>
    </row>
    <row r="69" spans="2:6" x14ac:dyDescent="0.35">
      <c r="B69" s="198">
        <v>372</v>
      </c>
      <c r="C69" s="199" t="s">
        <v>405</v>
      </c>
      <c r="D69" s="200" t="s">
        <v>408</v>
      </c>
      <c r="E69" s="201" t="s">
        <v>223</v>
      </c>
      <c r="F69">
        <f t="shared" si="1"/>
        <v>372</v>
      </c>
    </row>
    <row r="70" spans="2:6" ht="26" x14ac:dyDescent="0.35">
      <c r="B70" s="198">
        <v>373</v>
      </c>
      <c r="C70" s="199" t="s">
        <v>405</v>
      </c>
      <c r="D70" s="200" t="s">
        <v>408</v>
      </c>
      <c r="E70" s="201" t="s">
        <v>229</v>
      </c>
      <c r="F70">
        <f t="shared" si="1"/>
        <v>373</v>
      </c>
    </row>
    <row r="71" spans="2:6" x14ac:dyDescent="0.35">
      <c r="B71" s="198">
        <v>374</v>
      </c>
      <c r="C71" s="199" t="s">
        <v>405</v>
      </c>
      <c r="D71" s="200" t="s">
        <v>408</v>
      </c>
      <c r="E71" s="201" t="s">
        <v>234</v>
      </c>
      <c r="F71">
        <f t="shared" si="1"/>
        <v>374</v>
      </c>
    </row>
    <row r="72" spans="2:6" x14ac:dyDescent="0.35">
      <c r="B72" s="198">
        <v>375</v>
      </c>
      <c r="C72" s="199" t="s">
        <v>405</v>
      </c>
      <c r="D72" s="200" t="s">
        <v>408</v>
      </c>
      <c r="E72" s="201" t="s">
        <v>238</v>
      </c>
      <c r="F72">
        <f t="shared" si="1"/>
        <v>375</v>
      </c>
    </row>
    <row r="73" spans="2:6" x14ac:dyDescent="0.35">
      <c r="B73" s="198">
        <v>376</v>
      </c>
      <c r="C73" s="199" t="s">
        <v>405</v>
      </c>
      <c r="D73" s="200" t="s">
        <v>408</v>
      </c>
      <c r="E73" s="201" t="s">
        <v>244</v>
      </c>
      <c r="F73">
        <f t="shared" si="1"/>
        <v>376</v>
      </c>
    </row>
    <row r="74" spans="2:6" x14ac:dyDescent="0.35">
      <c r="B74" s="198">
        <v>377</v>
      </c>
      <c r="C74" s="199" t="s">
        <v>405</v>
      </c>
      <c r="D74" s="200" t="s">
        <v>408</v>
      </c>
      <c r="E74" s="201" t="s">
        <v>248</v>
      </c>
      <c r="F74">
        <f t="shared" si="1"/>
        <v>377</v>
      </c>
    </row>
    <row r="75" spans="2:6" x14ac:dyDescent="0.35">
      <c r="B75" s="198">
        <v>378</v>
      </c>
      <c r="C75" s="199" t="s">
        <v>405</v>
      </c>
      <c r="D75" s="200" t="s">
        <v>408</v>
      </c>
      <c r="E75" s="201" t="s">
        <v>257</v>
      </c>
      <c r="F75">
        <f t="shared" si="1"/>
        <v>378</v>
      </c>
    </row>
    <row r="76" spans="2:6" ht="26" x14ac:dyDescent="0.35">
      <c r="B76" s="198">
        <v>379</v>
      </c>
      <c r="C76" s="199" t="s">
        <v>405</v>
      </c>
      <c r="D76" s="200" t="s">
        <v>267</v>
      </c>
      <c r="E76" s="201" t="s">
        <v>268</v>
      </c>
      <c r="F76">
        <f t="shared" si="1"/>
        <v>379</v>
      </c>
    </row>
    <row r="77" spans="2:6" x14ac:dyDescent="0.35">
      <c r="B77" s="198">
        <v>380</v>
      </c>
      <c r="C77" s="199" t="s">
        <v>405</v>
      </c>
      <c r="D77" s="200" t="s">
        <v>267</v>
      </c>
      <c r="E77" s="201" t="s">
        <v>280</v>
      </c>
      <c r="F77">
        <f t="shared" si="1"/>
        <v>380</v>
      </c>
    </row>
    <row r="78" spans="2:6" x14ac:dyDescent="0.35">
      <c r="B78" s="198">
        <v>381</v>
      </c>
      <c r="C78" s="199" t="s">
        <v>405</v>
      </c>
      <c r="D78" s="200" t="s">
        <v>409</v>
      </c>
      <c r="E78" s="201" t="s">
        <v>286</v>
      </c>
      <c r="F78">
        <f t="shared" si="1"/>
        <v>381</v>
      </c>
    </row>
    <row r="79" spans="2:6" x14ac:dyDescent="0.35">
      <c r="B79" s="198">
        <v>382</v>
      </c>
      <c r="C79" s="199" t="s">
        <v>405</v>
      </c>
      <c r="D79" s="200" t="s">
        <v>409</v>
      </c>
      <c r="E79" s="201" t="s">
        <v>288</v>
      </c>
      <c r="F79">
        <f t="shared" si="1"/>
        <v>382</v>
      </c>
    </row>
    <row r="80" spans="2:6" x14ac:dyDescent="0.35">
      <c r="B80" s="198">
        <v>383</v>
      </c>
      <c r="C80" s="199" t="s">
        <v>405</v>
      </c>
      <c r="D80" s="200" t="s">
        <v>409</v>
      </c>
      <c r="E80" s="201" t="s">
        <v>289</v>
      </c>
      <c r="F80">
        <f t="shared" si="1"/>
        <v>383</v>
      </c>
    </row>
    <row r="81" spans="2:6" ht="26" x14ac:dyDescent="0.35">
      <c r="B81" s="198">
        <v>384</v>
      </c>
      <c r="C81" s="199" t="s">
        <v>405</v>
      </c>
      <c r="D81" s="200" t="s">
        <v>409</v>
      </c>
      <c r="E81" s="201" t="s">
        <v>293</v>
      </c>
      <c r="F81">
        <f t="shared" si="1"/>
        <v>384</v>
      </c>
    </row>
    <row r="82" spans="2:6" ht="26" x14ac:dyDescent="0.35">
      <c r="B82" s="198">
        <v>385</v>
      </c>
      <c r="C82" s="199" t="s">
        <v>405</v>
      </c>
      <c r="D82" s="200" t="s">
        <v>409</v>
      </c>
      <c r="E82" s="201" t="s">
        <v>298</v>
      </c>
      <c r="F82">
        <f t="shared" si="1"/>
        <v>385</v>
      </c>
    </row>
    <row r="83" spans="2:6" ht="26" x14ac:dyDescent="0.35">
      <c r="B83" s="198">
        <v>386</v>
      </c>
      <c r="C83" s="199" t="s">
        <v>405</v>
      </c>
      <c r="D83" s="200" t="s">
        <v>409</v>
      </c>
      <c r="E83" s="201" t="s">
        <v>299</v>
      </c>
      <c r="F83">
        <f t="shared" si="1"/>
        <v>386</v>
      </c>
    </row>
    <row r="84" spans="2:6" x14ac:dyDescent="0.35">
      <c r="B84" s="198">
        <v>387</v>
      </c>
      <c r="C84" s="199" t="s">
        <v>405</v>
      </c>
      <c r="D84" s="200" t="s">
        <v>410</v>
      </c>
      <c r="E84" s="201" t="s">
        <v>302</v>
      </c>
      <c r="F84">
        <f t="shared" si="1"/>
        <v>387</v>
      </c>
    </row>
    <row r="85" spans="2:6" x14ac:dyDescent="0.35">
      <c r="B85" s="198">
        <v>388</v>
      </c>
      <c r="C85" s="199" t="s">
        <v>405</v>
      </c>
      <c r="D85" s="200" t="s">
        <v>410</v>
      </c>
      <c r="E85" s="201" t="s">
        <v>411</v>
      </c>
      <c r="F85">
        <f t="shared" si="1"/>
        <v>388</v>
      </c>
    </row>
    <row r="86" spans="2:6" ht="26" x14ac:dyDescent="0.35">
      <c r="B86" s="198">
        <v>389</v>
      </c>
      <c r="C86" s="199" t="s">
        <v>405</v>
      </c>
      <c r="D86" s="200" t="s">
        <v>410</v>
      </c>
      <c r="E86" s="201" t="s">
        <v>314</v>
      </c>
      <c r="F86">
        <f t="shared" si="1"/>
        <v>389</v>
      </c>
    </row>
    <row r="87" spans="2:6" x14ac:dyDescent="0.35">
      <c r="B87" s="198">
        <v>390</v>
      </c>
      <c r="C87" s="199" t="s">
        <v>405</v>
      </c>
      <c r="D87" s="200" t="s">
        <v>410</v>
      </c>
      <c r="E87" s="201" t="s">
        <v>321</v>
      </c>
      <c r="F87">
        <f t="shared" si="1"/>
        <v>390</v>
      </c>
    </row>
    <row r="88" spans="2:6" x14ac:dyDescent="0.35">
      <c r="B88" s="198">
        <v>391</v>
      </c>
      <c r="C88" s="199" t="s">
        <v>405</v>
      </c>
      <c r="D88" s="200" t="s">
        <v>410</v>
      </c>
      <c r="E88" s="201" t="s">
        <v>326</v>
      </c>
      <c r="F88">
        <f t="shared" si="1"/>
        <v>391</v>
      </c>
    </row>
    <row r="89" spans="2:6" x14ac:dyDescent="0.35">
      <c r="B89" s="198">
        <v>392</v>
      </c>
      <c r="C89" s="199" t="s">
        <v>405</v>
      </c>
      <c r="D89" s="200" t="s">
        <v>410</v>
      </c>
      <c r="E89" s="201" t="s">
        <v>338</v>
      </c>
      <c r="F89">
        <f t="shared" si="1"/>
        <v>392</v>
      </c>
    </row>
    <row r="90" spans="2:6" x14ac:dyDescent="0.35">
      <c r="B90" s="198">
        <v>393</v>
      </c>
      <c r="C90" s="199" t="s">
        <v>405</v>
      </c>
      <c r="D90" s="200" t="s">
        <v>410</v>
      </c>
      <c r="E90" s="201" t="s">
        <v>341</v>
      </c>
      <c r="F90">
        <f t="shared" si="1"/>
        <v>393</v>
      </c>
    </row>
    <row r="91" spans="2:6" ht="26" x14ac:dyDescent="0.35">
      <c r="B91" s="198">
        <v>394</v>
      </c>
      <c r="C91" s="199" t="s">
        <v>405</v>
      </c>
      <c r="D91" s="200" t="s">
        <v>345</v>
      </c>
      <c r="E91" s="201" t="s">
        <v>346</v>
      </c>
      <c r="F91">
        <f t="shared" si="1"/>
        <v>394</v>
      </c>
    </row>
    <row r="92" spans="2:6" ht="26" x14ac:dyDescent="0.35">
      <c r="B92" s="198">
        <v>395</v>
      </c>
      <c r="C92" s="199" t="s">
        <v>405</v>
      </c>
      <c r="D92" s="200" t="s">
        <v>345</v>
      </c>
      <c r="E92" s="201" t="s">
        <v>348</v>
      </c>
      <c r="F92">
        <f t="shared" si="1"/>
        <v>395</v>
      </c>
    </row>
    <row r="93" spans="2:6" ht="26" x14ac:dyDescent="0.35">
      <c r="B93" s="198">
        <v>396</v>
      </c>
      <c r="C93" s="199" t="s">
        <v>405</v>
      </c>
      <c r="D93" s="200" t="s">
        <v>345</v>
      </c>
      <c r="E93" s="201" t="s">
        <v>350</v>
      </c>
      <c r="F93">
        <f t="shared" si="1"/>
        <v>396</v>
      </c>
    </row>
    <row r="94" spans="2:6" ht="26" x14ac:dyDescent="0.35">
      <c r="B94" s="198">
        <v>397</v>
      </c>
      <c r="C94" s="199" t="s">
        <v>405</v>
      </c>
      <c r="D94" s="200" t="s">
        <v>345</v>
      </c>
      <c r="E94" s="201" t="s">
        <v>352</v>
      </c>
      <c r="F94">
        <f t="shared" si="1"/>
        <v>397</v>
      </c>
    </row>
    <row r="95" spans="2:6" ht="26" x14ac:dyDescent="0.35">
      <c r="B95" s="198">
        <v>398</v>
      </c>
      <c r="C95" s="199" t="s">
        <v>405</v>
      </c>
      <c r="D95" s="200" t="s">
        <v>345</v>
      </c>
      <c r="E95" s="201" t="s">
        <v>356</v>
      </c>
      <c r="F95">
        <f t="shared" si="1"/>
        <v>398</v>
      </c>
    </row>
    <row r="96" spans="2:6" ht="26" x14ac:dyDescent="0.35">
      <c r="B96" s="198">
        <v>399</v>
      </c>
      <c r="C96" s="199" t="s">
        <v>405</v>
      </c>
      <c r="D96" s="200" t="s">
        <v>345</v>
      </c>
      <c r="E96" s="201" t="s">
        <v>360</v>
      </c>
      <c r="F96">
        <f t="shared" si="1"/>
        <v>399</v>
      </c>
    </row>
    <row r="97" spans="2:6" ht="26" x14ac:dyDescent="0.35">
      <c r="B97" s="198">
        <v>400</v>
      </c>
      <c r="C97" s="199" t="s">
        <v>405</v>
      </c>
      <c r="D97" s="200" t="s">
        <v>412</v>
      </c>
      <c r="E97" s="201" t="s">
        <v>365</v>
      </c>
      <c r="F97">
        <f t="shared" ref="F97:F108" si="2">B97</f>
        <v>400</v>
      </c>
    </row>
    <row r="98" spans="2:6" ht="15" thickBot="1" x14ac:dyDescent="0.4">
      <c r="B98" s="198">
        <v>401</v>
      </c>
      <c r="C98" s="204" t="s">
        <v>405</v>
      </c>
      <c r="D98" s="205" t="s">
        <v>379</v>
      </c>
      <c r="E98" s="206" t="s">
        <v>379</v>
      </c>
      <c r="F98">
        <f t="shared" si="2"/>
        <v>401</v>
      </c>
    </row>
    <row r="99" spans="2:6" ht="15.5" x14ac:dyDescent="0.35">
      <c r="B99" s="198">
        <v>402</v>
      </c>
      <c r="C99" s="207" t="s">
        <v>413</v>
      </c>
      <c r="D99" s="208"/>
      <c r="E99" s="207" t="s">
        <v>413</v>
      </c>
      <c r="F99">
        <f t="shared" si="2"/>
        <v>402</v>
      </c>
    </row>
    <row r="100" spans="2:6" ht="26" x14ac:dyDescent="0.35">
      <c r="B100" s="198">
        <v>403</v>
      </c>
      <c r="C100" s="209" t="s">
        <v>405</v>
      </c>
      <c r="D100" s="202" t="s">
        <v>47</v>
      </c>
      <c r="E100" s="210" t="s">
        <v>543</v>
      </c>
      <c r="F100">
        <f t="shared" si="2"/>
        <v>403</v>
      </c>
    </row>
    <row r="101" spans="2:6" x14ac:dyDescent="0.35">
      <c r="B101" s="198">
        <v>404</v>
      </c>
      <c r="C101" s="209" t="s">
        <v>405</v>
      </c>
      <c r="D101" s="202" t="s">
        <v>47</v>
      </c>
      <c r="E101" s="202" t="s">
        <v>48</v>
      </c>
      <c r="F101">
        <f t="shared" si="2"/>
        <v>404</v>
      </c>
    </row>
    <row r="102" spans="2:6" x14ac:dyDescent="0.35">
      <c r="B102" s="198">
        <v>405</v>
      </c>
      <c r="C102" s="209" t="s">
        <v>405</v>
      </c>
      <c r="D102" s="202" t="s">
        <v>47</v>
      </c>
      <c r="E102" s="202" t="s">
        <v>49</v>
      </c>
      <c r="F102">
        <f t="shared" si="2"/>
        <v>405</v>
      </c>
    </row>
    <row r="103" spans="2:6" x14ac:dyDescent="0.35">
      <c r="B103" s="198">
        <v>406</v>
      </c>
      <c r="C103" s="209" t="s">
        <v>405</v>
      </c>
      <c r="D103" s="202" t="s">
        <v>47</v>
      </c>
      <c r="E103" s="202" t="s">
        <v>55</v>
      </c>
      <c r="F103">
        <f t="shared" si="2"/>
        <v>406</v>
      </c>
    </row>
    <row r="104" spans="2:6" x14ac:dyDescent="0.35">
      <c r="B104" s="198">
        <v>407</v>
      </c>
      <c r="C104" s="209" t="s">
        <v>405</v>
      </c>
      <c r="D104" s="202" t="s">
        <v>47</v>
      </c>
      <c r="E104" s="202" t="s">
        <v>57</v>
      </c>
      <c r="F104">
        <f t="shared" si="2"/>
        <v>407</v>
      </c>
    </row>
    <row r="105" spans="2:6" ht="26" x14ac:dyDescent="0.35">
      <c r="B105" s="198">
        <v>408</v>
      </c>
      <c r="C105" s="209" t="s">
        <v>405</v>
      </c>
      <c r="D105" s="202" t="s">
        <v>47</v>
      </c>
      <c r="E105" s="202" t="s">
        <v>406</v>
      </c>
      <c r="F105">
        <f t="shared" si="2"/>
        <v>408</v>
      </c>
    </row>
    <row r="106" spans="2:6" x14ac:dyDescent="0.35">
      <c r="B106" s="198">
        <v>409</v>
      </c>
      <c r="C106" s="209" t="s">
        <v>405</v>
      </c>
      <c r="D106" s="202" t="s">
        <v>47</v>
      </c>
      <c r="E106" s="210" t="s">
        <v>73</v>
      </c>
      <c r="F106">
        <f t="shared" si="2"/>
        <v>409</v>
      </c>
    </row>
    <row r="107" spans="2:6" ht="26" x14ac:dyDescent="0.35">
      <c r="B107" s="198">
        <v>410</v>
      </c>
      <c r="C107" s="209" t="s">
        <v>405</v>
      </c>
      <c r="D107" s="202" t="s">
        <v>47</v>
      </c>
      <c r="E107" s="202" t="s">
        <v>77</v>
      </c>
      <c r="F107">
        <f t="shared" si="2"/>
        <v>410</v>
      </c>
    </row>
    <row r="108" spans="2:6" ht="26" x14ac:dyDescent="0.35">
      <c r="B108" s="198">
        <v>411</v>
      </c>
      <c r="C108" s="209" t="s">
        <v>405</v>
      </c>
      <c r="D108" s="202" t="s">
        <v>47</v>
      </c>
      <c r="E108" s="202" t="s">
        <v>79</v>
      </c>
      <c r="F108">
        <f t="shared" si="2"/>
        <v>411</v>
      </c>
    </row>
    <row r="109" spans="2:6" ht="25" x14ac:dyDescent="0.35">
      <c r="D109" s="211" t="s">
        <v>47</v>
      </c>
      <c r="E109" s="212" t="s">
        <v>51</v>
      </c>
      <c r="F109">
        <v>412</v>
      </c>
    </row>
    <row r="110" spans="2:6" ht="25" x14ac:dyDescent="0.35">
      <c r="D110" s="213" t="s">
        <v>47</v>
      </c>
      <c r="E110" s="214" t="s">
        <v>53</v>
      </c>
      <c r="F110">
        <v>413</v>
      </c>
    </row>
    <row r="111" spans="2:6" x14ac:dyDescent="0.35">
      <c r="B111" s="267">
        <v>414</v>
      </c>
      <c r="C111" s="268" t="s">
        <v>405</v>
      </c>
      <c r="D111" s="268" t="s">
        <v>150</v>
      </c>
      <c r="E111" s="268" t="s">
        <v>179</v>
      </c>
      <c r="F111" s="267">
        <v>414</v>
      </c>
    </row>
    <row r="112" spans="2:6" x14ac:dyDescent="0.35">
      <c r="B112" s="267">
        <v>415</v>
      </c>
      <c r="C112" s="268" t="s">
        <v>405</v>
      </c>
      <c r="D112" s="268" t="s">
        <v>150</v>
      </c>
      <c r="E112" s="268" t="s">
        <v>157</v>
      </c>
      <c r="F112" s="267">
        <v>415</v>
      </c>
    </row>
    <row r="113" spans="2:6" x14ac:dyDescent="0.35">
      <c r="B113" s="267">
        <v>416</v>
      </c>
      <c r="C113" s="268" t="s">
        <v>405</v>
      </c>
      <c r="D113" s="268" t="s">
        <v>150</v>
      </c>
      <c r="E113" s="268" t="s">
        <v>168</v>
      </c>
      <c r="F113" s="267">
        <v>416</v>
      </c>
    </row>
  </sheetData>
  <sortState xmlns:xlrd2="http://schemas.microsoft.com/office/spreadsheetml/2017/richdata2" ref="B4:B27">
    <sortCondition ref="B4:B27"/>
  </sortState>
  <pageMargins left="0.70000000000000007" right="0.70000000000000007" top="0.75" bottom="0.75" header="0.30000000000000004" footer="0.30000000000000004"/>
  <pageSetup paperSize="9" fitToWidth="0"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9"/>
  <sheetViews>
    <sheetView topLeftCell="A13" zoomScaleNormal="100" workbookViewId="0">
      <selection activeCell="B20" sqref="B20"/>
    </sheetView>
  </sheetViews>
  <sheetFormatPr defaultColWidth="8.6328125" defaultRowHeight="15.5" x14ac:dyDescent="0.35"/>
  <cols>
    <col min="1" max="1" width="8.36328125" style="121" customWidth="1"/>
    <col min="2" max="2" width="59.6328125" style="121" customWidth="1"/>
    <col min="3" max="15" width="9.453125" style="121" customWidth="1"/>
    <col min="16" max="16" width="8.6328125" style="121" customWidth="1"/>
    <col min="17" max="16384" width="8.6328125" style="121"/>
  </cols>
  <sheetData>
    <row r="1" spans="1:22" x14ac:dyDescent="0.35">
      <c r="A1" s="123" t="s">
        <v>544</v>
      </c>
    </row>
    <row r="2" spans="1:22" ht="15" customHeight="1" x14ac:dyDescent="0.35">
      <c r="D2" s="125"/>
      <c r="E2" s="125"/>
      <c r="F2" s="125"/>
      <c r="G2" s="125"/>
      <c r="H2" s="125"/>
      <c r="I2" s="125"/>
      <c r="J2" s="125"/>
      <c r="K2" s="125"/>
      <c r="L2" s="125"/>
      <c r="M2" s="125"/>
      <c r="N2" s="125"/>
      <c r="O2" s="125"/>
    </row>
    <row r="3" spans="1:22" x14ac:dyDescent="0.35">
      <c r="A3" s="74"/>
      <c r="B3" s="72" t="s">
        <v>386</v>
      </c>
    </row>
    <row r="5" spans="1:22" s="124" customFormat="1" ht="25.25" customHeight="1" x14ac:dyDescent="0.35">
      <c r="A5" s="76" t="s">
        <v>387</v>
      </c>
      <c r="B5" s="127" t="s">
        <v>424</v>
      </c>
      <c r="C5" s="128" t="s">
        <v>392</v>
      </c>
      <c r="D5" s="128" t="s">
        <v>393</v>
      </c>
      <c r="E5" s="128" t="s">
        <v>394</v>
      </c>
      <c r="F5" s="128" t="s">
        <v>395</v>
      </c>
      <c r="G5" s="128" t="s">
        <v>396</v>
      </c>
      <c r="H5" s="128" t="s">
        <v>397</v>
      </c>
      <c r="I5" s="128" t="s">
        <v>398</v>
      </c>
      <c r="J5" s="128" t="s">
        <v>399</v>
      </c>
      <c r="K5" s="128" t="s">
        <v>400</v>
      </c>
      <c r="L5" s="128" t="s">
        <v>401</v>
      </c>
      <c r="M5" s="128" t="s">
        <v>402</v>
      </c>
      <c r="N5" s="128" t="s">
        <v>403</v>
      </c>
      <c r="O5" s="129" t="s">
        <v>404</v>
      </c>
      <c r="P5" s="121"/>
      <c r="Q5" s="121"/>
      <c r="R5" s="121"/>
      <c r="S5" s="121"/>
      <c r="T5" s="121"/>
      <c r="U5" s="121"/>
      <c r="V5" s="121"/>
    </row>
    <row r="6" spans="1:22" s="124" customFormat="1" ht="30" customHeight="1" x14ac:dyDescent="0.35">
      <c r="A6" s="76" t="str">
        <f t="shared" ref="A6:A13" si="0">$B$3</f>
        <v>Select your organisation</v>
      </c>
      <c r="B6" s="130" t="s">
        <v>451</v>
      </c>
      <c r="C6" s="139">
        <f t="shared" ref="C6:M6" si="1">SUM(C7:C11)</f>
        <v>17</v>
      </c>
      <c r="D6" s="139">
        <f t="shared" si="1"/>
        <v>8</v>
      </c>
      <c r="E6" s="139">
        <f t="shared" si="1"/>
        <v>19</v>
      </c>
      <c r="F6" s="139">
        <f t="shared" si="1"/>
        <v>10</v>
      </c>
      <c r="G6" s="139">
        <f t="shared" si="1"/>
        <v>12</v>
      </c>
      <c r="H6" s="139">
        <f t="shared" si="1"/>
        <v>18</v>
      </c>
      <c r="I6" s="139">
        <f t="shared" si="1"/>
        <v>17</v>
      </c>
      <c r="J6" s="139">
        <f t="shared" si="1"/>
        <v>21</v>
      </c>
      <c r="K6" s="139">
        <f t="shared" si="1"/>
        <v>13</v>
      </c>
      <c r="L6" s="139">
        <f t="shared" si="1"/>
        <v>7</v>
      </c>
      <c r="M6" s="139">
        <f t="shared" si="1"/>
        <v>9</v>
      </c>
      <c r="N6" s="139">
        <v>14</v>
      </c>
      <c r="O6" s="139">
        <v>4</v>
      </c>
      <c r="P6" s="121"/>
      <c r="Q6" s="121"/>
      <c r="R6" s="121"/>
      <c r="S6" s="121"/>
      <c r="T6" s="121"/>
      <c r="U6" s="121"/>
      <c r="V6" s="121"/>
    </row>
    <row r="7" spans="1:22" s="124" customFormat="1" ht="30" customHeight="1" x14ac:dyDescent="0.35">
      <c r="A7" s="76" t="str">
        <f t="shared" si="0"/>
        <v>Select your organisation</v>
      </c>
      <c r="B7" s="130" t="s">
        <v>452</v>
      </c>
      <c r="C7" s="133">
        <v>4</v>
      </c>
      <c r="D7" s="133">
        <v>6</v>
      </c>
      <c r="E7" s="133">
        <v>1</v>
      </c>
      <c r="F7" s="133">
        <v>4</v>
      </c>
      <c r="G7" s="133">
        <v>6</v>
      </c>
      <c r="H7" s="133">
        <v>9</v>
      </c>
      <c r="I7" s="133">
        <v>4</v>
      </c>
      <c r="J7" s="133">
        <v>2</v>
      </c>
      <c r="K7" s="133">
        <v>8</v>
      </c>
      <c r="L7" s="133">
        <v>0</v>
      </c>
      <c r="M7" s="133">
        <v>3</v>
      </c>
      <c r="N7" s="133">
        <v>1</v>
      </c>
      <c r="O7" s="133">
        <v>0</v>
      </c>
      <c r="P7" s="121"/>
      <c r="R7" s="121"/>
      <c r="S7" s="121"/>
      <c r="T7" s="121"/>
      <c r="U7" s="121"/>
      <c r="V7" s="121"/>
    </row>
    <row r="8" spans="1:22" s="124" customFormat="1" ht="30" customHeight="1" x14ac:dyDescent="0.35">
      <c r="A8" s="76" t="str">
        <f t="shared" si="0"/>
        <v>Select your organisation</v>
      </c>
      <c r="B8" s="130" t="s">
        <v>453</v>
      </c>
      <c r="C8" s="133">
        <v>0</v>
      </c>
      <c r="D8" s="133">
        <v>1</v>
      </c>
      <c r="E8" s="133">
        <v>3</v>
      </c>
      <c r="F8" s="133">
        <v>4</v>
      </c>
      <c r="G8" s="133">
        <v>1</v>
      </c>
      <c r="H8" s="133">
        <v>3</v>
      </c>
      <c r="I8" s="133">
        <v>2</v>
      </c>
      <c r="J8" s="133">
        <v>0</v>
      </c>
      <c r="K8" s="133">
        <v>2</v>
      </c>
      <c r="L8" s="133">
        <v>0</v>
      </c>
      <c r="M8" s="133">
        <v>2</v>
      </c>
      <c r="N8" s="133">
        <v>1</v>
      </c>
      <c r="O8" s="133">
        <v>0</v>
      </c>
      <c r="P8" s="121"/>
      <c r="Q8" s="121"/>
      <c r="R8" s="121"/>
      <c r="S8" s="121"/>
      <c r="T8" s="121"/>
      <c r="U8" s="121"/>
      <c r="V8" s="121"/>
    </row>
    <row r="9" spans="1:22" s="124" customFormat="1" ht="30" customHeight="1" x14ac:dyDescent="0.35">
      <c r="A9" s="76" t="str">
        <f t="shared" si="0"/>
        <v>Select your organisation</v>
      </c>
      <c r="B9" s="246" t="s">
        <v>454</v>
      </c>
      <c r="C9" s="260">
        <v>9</v>
      </c>
      <c r="D9" s="260">
        <v>1</v>
      </c>
      <c r="E9" s="260">
        <v>7</v>
      </c>
      <c r="F9" s="260">
        <v>1</v>
      </c>
      <c r="G9" s="260">
        <v>2</v>
      </c>
      <c r="H9" s="260">
        <v>0</v>
      </c>
      <c r="I9" s="260">
        <v>11</v>
      </c>
      <c r="J9" s="260">
        <v>13</v>
      </c>
      <c r="K9" s="260">
        <v>1</v>
      </c>
      <c r="L9" s="260">
        <v>2</v>
      </c>
      <c r="M9" s="260">
        <v>4</v>
      </c>
      <c r="N9" s="260">
        <v>2</v>
      </c>
      <c r="O9" s="260">
        <v>0</v>
      </c>
      <c r="P9" s="121"/>
      <c r="Q9" s="121"/>
      <c r="R9" s="121"/>
      <c r="S9" s="121"/>
      <c r="T9" s="121"/>
      <c r="U9" s="121"/>
      <c r="V9" s="121"/>
    </row>
    <row r="10" spans="1:22" s="124" customFormat="1" ht="30" customHeight="1" x14ac:dyDescent="0.35">
      <c r="A10" s="76" t="str">
        <f t="shared" si="0"/>
        <v>Select your organisation</v>
      </c>
      <c r="B10" s="246" t="s">
        <v>455</v>
      </c>
      <c r="C10" s="260">
        <v>0</v>
      </c>
      <c r="D10" s="260">
        <v>0</v>
      </c>
      <c r="E10" s="260">
        <v>0</v>
      </c>
      <c r="F10" s="260">
        <v>0</v>
      </c>
      <c r="G10" s="260">
        <v>1</v>
      </c>
      <c r="H10" s="260">
        <v>3</v>
      </c>
      <c r="I10" s="260">
        <v>0</v>
      </c>
      <c r="J10" s="260">
        <v>0</v>
      </c>
      <c r="K10" s="260">
        <v>0</v>
      </c>
      <c r="L10" s="260">
        <v>3</v>
      </c>
      <c r="M10" s="260">
        <v>0</v>
      </c>
      <c r="N10" s="260">
        <v>4</v>
      </c>
      <c r="O10" s="260">
        <v>4</v>
      </c>
      <c r="P10" s="121"/>
      <c r="Q10" s="121"/>
      <c r="R10" s="121"/>
      <c r="S10" s="121"/>
      <c r="T10" s="121"/>
      <c r="U10" s="121"/>
      <c r="V10" s="121"/>
    </row>
    <row r="11" spans="1:22" s="124" customFormat="1" ht="30" customHeight="1" x14ac:dyDescent="0.35">
      <c r="A11" s="76" t="str">
        <f t="shared" si="0"/>
        <v>Select your organisation</v>
      </c>
      <c r="B11" s="218" t="s">
        <v>456</v>
      </c>
      <c r="C11" s="219">
        <v>4</v>
      </c>
      <c r="D11" s="219">
        <v>0</v>
      </c>
      <c r="E11" s="219">
        <v>8</v>
      </c>
      <c r="F11" s="219">
        <v>1</v>
      </c>
      <c r="G11" s="219">
        <v>2</v>
      </c>
      <c r="H11" s="219">
        <v>3</v>
      </c>
      <c r="I11" s="219">
        <v>0</v>
      </c>
      <c r="J11" s="219">
        <v>6</v>
      </c>
      <c r="K11" s="219">
        <v>2</v>
      </c>
      <c r="L11" s="219">
        <v>2</v>
      </c>
      <c r="M11" s="219">
        <v>0</v>
      </c>
      <c r="N11" s="219">
        <v>6</v>
      </c>
      <c r="O11" s="219">
        <v>0</v>
      </c>
      <c r="P11" s="121"/>
      <c r="Q11" s="121"/>
      <c r="R11" s="121"/>
      <c r="S11" s="121"/>
      <c r="T11" s="121"/>
      <c r="U11" s="121"/>
      <c r="V11" s="121"/>
    </row>
    <row r="12" spans="1:22" s="124" customFormat="1" ht="30" customHeight="1" x14ac:dyDescent="0.35">
      <c r="A12" s="76" t="str">
        <f t="shared" si="0"/>
        <v>Select your organisation</v>
      </c>
      <c r="B12" s="247" t="s">
        <v>457</v>
      </c>
      <c r="C12" s="220">
        <v>2529.75</v>
      </c>
      <c r="D12" s="220">
        <v>1341.38</v>
      </c>
      <c r="E12" s="220">
        <v>1034</v>
      </c>
      <c r="F12" s="220">
        <v>469.5</v>
      </c>
      <c r="G12" s="220">
        <v>1158</v>
      </c>
      <c r="H12" s="220">
        <v>1294</v>
      </c>
      <c r="I12" s="220">
        <v>869</v>
      </c>
      <c r="J12" s="220">
        <v>1325.85</v>
      </c>
      <c r="K12" s="220">
        <v>611.70000000000005</v>
      </c>
      <c r="L12" s="220">
        <v>207.75</v>
      </c>
      <c r="M12" s="220">
        <v>615</v>
      </c>
      <c r="N12" s="220">
        <v>723</v>
      </c>
      <c r="O12" s="220">
        <v>0</v>
      </c>
      <c r="P12" s="121"/>
      <c r="Q12" s="121"/>
      <c r="R12" s="121"/>
      <c r="S12" s="121"/>
      <c r="T12" s="121"/>
      <c r="U12" s="121"/>
      <c r="V12" s="121"/>
    </row>
    <row r="13" spans="1:22" s="124" customFormat="1" ht="30" customHeight="1" x14ac:dyDescent="0.35">
      <c r="A13" s="76" t="str">
        <f t="shared" si="0"/>
        <v>Select your organisation</v>
      </c>
      <c r="B13" s="227" t="s">
        <v>458</v>
      </c>
      <c r="C13" s="226"/>
      <c r="D13" s="226"/>
      <c r="E13" s="226"/>
      <c r="F13" s="226"/>
      <c r="G13" s="226"/>
      <c r="H13" s="226"/>
      <c r="I13" s="226"/>
      <c r="J13" s="226"/>
      <c r="K13" s="226"/>
      <c r="L13" s="226"/>
      <c r="M13" s="226"/>
      <c r="N13" s="226"/>
      <c r="O13" s="226"/>
      <c r="P13" s="121"/>
      <c r="Q13" s="121"/>
      <c r="R13" s="121"/>
      <c r="S13" s="121"/>
      <c r="T13" s="121"/>
      <c r="U13" s="121"/>
      <c r="V13" s="121"/>
    </row>
    <row r="14" spans="1:22" s="124" customFormat="1" ht="30" customHeight="1" x14ac:dyDescent="0.35">
      <c r="A14" s="76"/>
      <c r="B14" s="261" t="s">
        <v>459</v>
      </c>
      <c r="C14" s="262">
        <v>3</v>
      </c>
      <c r="D14" s="262">
        <v>2</v>
      </c>
      <c r="E14" s="262">
        <v>17</v>
      </c>
      <c r="F14" s="262">
        <v>9</v>
      </c>
      <c r="G14" s="262">
        <v>12</v>
      </c>
      <c r="H14" s="262">
        <v>18</v>
      </c>
      <c r="I14" s="262">
        <v>17</v>
      </c>
      <c r="J14" s="262">
        <v>3</v>
      </c>
      <c r="K14" s="262">
        <v>13</v>
      </c>
      <c r="L14" s="262">
        <v>7</v>
      </c>
      <c r="M14" s="262">
        <v>9</v>
      </c>
      <c r="N14" s="262">
        <v>14</v>
      </c>
      <c r="O14" s="262">
        <v>4</v>
      </c>
      <c r="P14" s="121"/>
      <c r="Q14" s="121"/>
      <c r="R14" s="121"/>
      <c r="S14" s="121"/>
      <c r="T14" s="121"/>
      <c r="U14" s="121"/>
      <c r="V14" s="121"/>
    </row>
    <row r="15" spans="1:22" s="124" customFormat="1" ht="30" customHeight="1" x14ac:dyDescent="0.35">
      <c r="A15" s="76"/>
      <c r="B15" s="263" t="s">
        <v>460</v>
      </c>
      <c r="C15" s="264"/>
      <c r="D15" s="264"/>
      <c r="E15" s="264"/>
      <c r="F15" s="264"/>
      <c r="G15" s="264"/>
      <c r="H15" s="264"/>
      <c r="I15" s="264"/>
      <c r="J15" s="264"/>
      <c r="K15" s="264"/>
      <c r="L15" s="264"/>
      <c r="M15" s="264"/>
      <c r="N15" s="264"/>
      <c r="O15" s="264">
        <v>0</v>
      </c>
      <c r="P15" s="121"/>
      <c r="Q15" s="121"/>
      <c r="R15" s="121"/>
      <c r="S15" s="121"/>
      <c r="T15" s="121"/>
      <c r="U15" s="121"/>
      <c r="V15" s="121"/>
    </row>
    <row r="16" spans="1:22" s="124" customFormat="1" ht="30" customHeight="1" x14ac:dyDescent="0.35">
      <c r="A16" s="76"/>
      <c r="B16" s="265" t="s">
        <v>461</v>
      </c>
      <c r="C16" s="266">
        <v>14</v>
      </c>
      <c r="D16" s="266">
        <v>6</v>
      </c>
      <c r="E16" s="266">
        <v>2</v>
      </c>
      <c r="F16" s="266">
        <v>1</v>
      </c>
      <c r="G16" s="266">
        <v>0</v>
      </c>
      <c r="H16" s="266">
        <v>0</v>
      </c>
      <c r="I16" s="266">
        <v>0</v>
      </c>
      <c r="J16" s="266">
        <v>18</v>
      </c>
      <c r="K16" s="266"/>
      <c r="L16" s="266"/>
      <c r="M16" s="266"/>
      <c r="N16" s="266"/>
      <c r="O16" s="266">
        <v>0</v>
      </c>
      <c r="P16" s="121"/>
      <c r="Q16" s="121"/>
      <c r="R16" s="121"/>
      <c r="S16" s="121"/>
      <c r="T16" s="121"/>
      <c r="U16" s="121"/>
      <c r="V16" s="121"/>
    </row>
    <row r="17" spans="1:22" s="124" customFormat="1" ht="15" customHeight="1" x14ac:dyDescent="0.35">
      <c r="A17" s="76"/>
      <c r="B17" s="145"/>
      <c r="C17" s="149"/>
      <c r="D17" s="149"/>
      <c r="E17" s="149"/>
      <c r="F17" s="149"/>
      <c r="G17" s="149"/>
      <c r="H17" s="149"/>
      <c r="I17" s="149"/>
      <c r="J17" s="149"/>
      <c r="K17" s="149"/>
      <c r="L17" s="149"/>
      <c r="M17" s="149"/>
      <c r="N17" s="149"/>
      <c r="O17" s="149"/>
      <c r="P17" s="121"/>
      <c r="Q17" s="121"/>
      <c r="R17" s="121"/>
      <c r="S17" s="121"/>
      <c r="T17" s="121"/>
      <c r="U17" s="121"/>
      <c r="V17" s="121"/>
    </row>
    <row r="18" spans="1:22" s="124" customFormat="1" ht="15" customHeight="1" x14ac:dyDescent="0.35">
      <c r="A18" s="76"/>
      <c r="B18" s="145" t="s">
        <v>553</v>
      </c>
      <c r="C18" s="111" t="str">
        <f>IF(SUM(C14:C16)&lt;&gt;(C6),"Check","")</f>
        <v/>
      </c>
      <c r="D18" s="111" t="str">
        <f t="shared" ref="D18:O18" si="2">IF(SUM(D14:D16)&lt;&gt;(D6),"Check","")</f>
        <v/>
      </c>
      <c r="E18" s="111" t="str">
        <f t="shared" si="2"/>
        <v/>
      </c>
      <c r="F18" s="111" t="str">
        <f t="shared" si="2"/>
        <v/>
      </c>
      <c r="G18" s="111" t="str">
        <f t="shared" si="2"/>
        <v/>
      </c>
      <c r="H18" s="111" t="str">
        <f t="shared" si="2"/>
        <v/>
      </c>
      <c r="I18" s="111" t="str">
        <f t="shared" si="2"/>
        <v/>
      </c>
      <c r="J18" s="111" t="str">
        <f t="shared" si="2"/>
        <v/>
      </c>
      <c r="K18" s="111" t="str">
        <f t="shared" si="2"/>
        <v/>
      </c>
      <c r="L18" s="111" t="str">
        <f t="shared" si="2"/>
        <v/>
      </c>
      <c r="M18" s="111" t="str">
        <f t="shared" si="2"/>
        <v/>
      </c>
      <c r="N18" s="111" t="str">
        <f t="shared" si="2"/>
        <v/>
      </c>
      <c r="O18" s="111" t="str">
        <f t="shared" si="2"/>
        <v/>
      </c>
      <c r="P18" s="121"/>
      <c r="Q18" s="121"/>
      <c r="R18" s="121"/>
      <c r="S18" s="121"/>
      <c r="T18" s="121"/>
      <c r="U18" s="121"/>
      <c r="V18" s="121"/>
    </row>
    <row r="19" spans="1:22" s="124" customFormat="1" ht="15" customHeight="1" x14ac:dyDescent="0.35">
      <c r="A19" s="76"/>
      <c r="B19" s="145"/>
      <c r="C19" s="149"/>
      <c r="D19" s="149"/>
      <c r="E19" s="149"/>
      <c r="F19" s="149"/>
      <c r="G19" s="149"/>
      <c r="H19" s="149"/>
      <c r="I19" s="149"/>
      <c r="J19" s="149"/>
      <c r="K19" s="149"/>
      <c r="L19" s="149"/>
      <c r="M19" s="149"/>
      <c r="N19" s="149"/>
      <c r="O19" s="149"/>
      <c r="P19" s="121"/>
      <c r="Q19" s="121"/>
      <c r="R19" s="121"/>
      <c r="S19" s="121"/>
      <c r="T19" s="121"/>
      <c r="U19" s="121"/>
      <c r="V19" s="121"/>
    </row>
    <row r="20" spans="1:22" s="2" customFormat="1" ht="15.75" customHeight="1" x14ac:dyDescent="0.35">
      <c r="A20" s="112" t="s">
        <v>31</v>
      </c>
      <c r="B20" s="145"/>
      <c r="C20" s="121"/>
      <c r="D20" s="121"/>
      <c r="E20" s="121"/>
      <c r="F20" s="121"/>
      <c r="G20" s="121"/>
      <c r="H20" s="121"/>
      <c r="I20" s="121"/>
      <c r="J20" s="121"/>
      <c r="K20" s="121"/>
      <c r="L20" s="121"/>
      <c r="M20" s="121"/>
      <c r="N20" s="121"/>
      <c r="O20" s="121"/>
    </row>
    <row r="21" spans="1:22" s="2" customFormat="1" ht="15.75" customHeight="1" x14ac:dyDescent="0.35">
      <c r="A21" s="113" t="s">
        <v>415</v>
      </c>
      <c r="B21" s="115"/>
      <c r="C21" s="115"/>
      <c r="D21" s="115"/>
      <c r="E21" s="115"/>
      <c r="F21" s="115"/>
      <c r="G21" s="115"/>
      <c r="H21" s="115"/>
      <c r="I21" s="115"/>
      <c r="J21" s="115"/>
      <c r="K21" s="115"/>
      <c r="L21" s="115"/>
      <c r="M21" s="115"/>
      <c r="N21" s="115"/>
      <c r="O21" s="115"/>
    </row>
    <row r="22" spans="1:22" s="115" customFormat="1" ht="15.75" customHeight="1" x14ac:dyDescent="0.35">
      <c r="A22" s="114" t="s">
        <v>416</v>
      </c>
      <c r="B22" s="115" t="s">
        <v>602</v>
      </c>
    </row>
    <row r="23" spans="1:22" s="115" customFormat="1" ht="15.75" customHeight="1" x14ac:dyDescent="0.35">
      <c r="A23" s="114" t="s">
        <v>417</v>
      </c>
      <c r="B23" s="116" t="s">
        <v>601</v>
      </c>
    </row>
    <row r="24" spans="1:22" s="115" customFormat="1" ht="15.75" customHeight="1" x14ac:dyDescent="0.35">
      <c r="A24" s="114" t="s">
        <v>398</v>
      </c>
      <c r="B24" s="116" t="s">
        <v>611</v>
      </c>
    </row>
    <row r="25" spans="1:22" s="115" customFormat="1" ht="15.75" customHeight="1" x14ac:dyDescent="0.35">
      <c r="A25" s="114" t="s">
        <v>399</v>
      </c>
      <c r="B25" s="115" t="s">
        <v>620</v>
      </c>
    </row>
    <row r="26" spans="1:22" s="150" customFormat="1" ht="15.75" customHeight="1" x14ac:dyDescent="0.35">
      <c r="A26" s="118"/>
      <c r="B26" s="115" t="s">
        <v>621</v>
      </c>
      <c r="C26" s="115"/>
      <c r="D26" s="115"/>
      <c r="E26" s="115"/>
      <c r="F26" s="115"/>
      <c r="G26" s="115"/>
      <c r="H26" s="115"/>
      <c r="I26" s="115"/>
      <c r="J26" s="115"/>
      <c r="K26" s="115"/>
      <c r="L26" s="115"/>
      <c r="M26" s="115"/>
      <c r="N26" s="115"/>
      <c r="O26" s="115"/>
      <c r="P26" s="116"/>
      <c r="Q26" s="116"/>
      <c r="R26" s="116"/>
      <c r="S26" s="116"/>
      <c r="T26" s="116"/>
      <c r="U26" s="116"/>
      <c r="V26" s="116"/>
    </row>
    <row r="27" spans="1:22" s="150" customFormat="1" ht="15.75" customHeight="1" x14ac:dyDescent="0.35">
      <c r="A27" s="282" t="s">
        <v>401</v>
      </c>
      <c r="B27" s="115" t="s">
        <v>624</v>
      </c>
      <c r="C27" s="115"/>
      <c r="D27" s="115"/>
      <c r="E27" s="115"/>
      <c r="F27" s="115"/>
      <c r="G27" s="115"/>
      <c r="H27" s="115"/>
      <c r="I27" s="115"/>
      <c r="J27" s="115"/>
      <c r="K27" s="115"/>
      <c r="L27" s="115"/>
      <c r="M27" s="115"/>
      <c r="N27" s="115"/>
      <c r="O27" s="115"/>
      <c r="P27" s="116"/>
      <c r="Q27" s="116"/>
      <c r="R27" s="116"/>
      <c r="S27" s="116"/>
      <c r="T27" s="116"/>
      <c r="U27" s="116"/>
      <c r="V27" s="116"/>
    </row>
    <row r="28" spans="1:22" s="150" customFormat="1" ht="15.75" customHeight="1" x14ac:dyDescent="0.35">
      <c r="A28" s="282" t="s">
        <v>403</v>
      </c>
      <c r="B28" s="115" t="s">
        <v>629</v>
      </c>
      <c r="C28" s="115"/>
      <c r="D28" s="115"/>
      <c r="E28" s="115"/>
      <c r="F28" s="115"/>
      <c r="G28" s="115"/>
      <c r="H28" s="115"/>
      <c r="I28" s="115"/>
      <c r="J28" s="115"/>
      <c r="K28" s="115"/>
      <c r="L28" s="115"/>
      <c r="M28" s="115"/>
      <c r="N28" s="115"/>
      <c r="O28" s="115"/>
      <c r="P28" s="116"/>
      <c r="Q28" s="116"/>
      <c r="R28" s="116"/>
      <c r="S28" s="116"/>
      <c r="T28" s="116"/>
      <c r="U28" s="116"/>
      <c r="V28" s="116"/>
    </row>
    <row r="29" spans="1:22" s="150" customFormat="1" ht="15.75" customHeight="1" x14ac:dyDescent="0.35">
      <c r="A29" s="282" t="s">
        <v>404</v>
      </c>
      <c r="B29" s="115" t="s">
        <v>636</v>
      </c>
      <c r="C29" s="115"/>
      <c r="D29" s="115"/>
      <c r="E29" s="115"/>
      <c r="F29" s="115"/>
      <c r="G29" s="115"/>
      <c r="H29" s="115"/>
      <c r="I29" s="115"/>
      <c r="J29" s="115"/>
      <c r="K29" s="115"/>
      <c r="L29" s="115"/>
      <c r="M29" s="115"/>
      <c r="N29" s="115"/>
      <c r="O29" s="115"/>
      <c r="P29" s="116"/>
      <c r="Q29" s="116"/>
      <c r="R29" s="116"/>
      <c r="S29" s="116"/>
      <c r="T29" s="116"/>
      <c r="U29" s="116"/>
      <c r="V29" s="116"/>
    </row>
    <row r="30" spans="1:22" s="124" customFormat="1" ht="15.75" customHeight="1" x14ac:dyDescent="0.35">
      <c r="A30" s="112" t="s">
        <v>462</v>
      </c>
      <c r="B30" s="115"/>
      <c r="C30" s="115"/>
      <c r="D30" s="115"/>
      <c r="E30" s="115"/>
      <c r="F30" s="115"/>
      <c r="G30" s="115"/>
      <c r="H30" s="115"/>
      <c r="I30" s="115"/>
      <c r="J30" s="115"/>
      <c r="K30" s="115"/>
      <c r="L30" s="115"/>
      <c r="M30" s="115"/>
      <c r="N30" s="115"/>
      <c r="O30" s="115"/>
      <c r="P30" s="121"/>
      <c r="Q30" s="121"/>
      <c r="R30" s="121"/>
      <c r="S30" s="121"/>
      <c r="T30" s="121"/>
      <c r="U30" s="121"/>
      <c r="V30" s="121"/>
    </row>
    <row r="31" spans="1:22" s="124" customFormat="1" ht="15.75" customHeight="1" x14ac:dyDescent="0.35">
      <c r="A31" s="121" t="s">
        <v>463</v>
      </c>
      <c r="B31" s="151"/>
      <c r="C31" s="116"/>
      <c r="D31" s="116"/>
      <c r="E31" s="116"/>
      <c r="F31" s="116"/>
      <c r="G31" s="116"/>
      <c r="H31" s="116"/>
      <c r="I31" s="116"/>
      <c r="J31" s="116"/>
      <c r="K31" s="116"/>
      <c r="L31" s="116"/>
      <c r="M31" s="116"/>
      <c r="N31" s="116"/>
      <c r="O31" s="116"/>
      <c r="P31" s="121"/>
      <c r="Q31" s="121"/>
      <c r="R31" s="121"/>
      <c r="S31" s="121"/>
      <c r="T31" s="121"/>
      <c r="U31" s="121"/>
      <c r="V31" s="121"/>
    </row>
    <row r="32" spans="1:22" s="124" customFormat="1" ht="15.75" customHeight="1" x14ac:dyDescent="0.35">
      <c r="A32" s="112" t="s">
        <v>561</v>
      </c>
      <c r="C32" s="121"/>
      <c r="D32" s="121"/>
      <c r="E32" s="121"/>
      <c r="F32" s="121"/>
      <c r="G32" s="121"/>
      <c r="H32" s="121"/>
      <c r="I32" s="121"/>
      <c r="J32" s="121"/>
      <c r="K32" s="121"/>
      <c r="L32" s="121"/>
      <c r="M32" s="121"/>
      <c r="N32" s="121"/>
      <c r="O32" s="121"/>
      <c r="P32" s="121"/>
      <c r="Q32" s="121"/>
      <c r="R32" s="121"/>
      <c r="S32" s="121"/>
      <c r="T32" s="121"/>
      <c r="U32" s="121"/>
      <c r="V32" s="121"/>
    </row>
    <row r="33" spans="1:22" s="124" customFormat="1" ht="15.75" customHeight="1" x14ac:dyDescent="0.35">
      <c r="A33" s="152"/>
      <c r="C33" s="121"/>
      <c r="D33" s="121"/>
      <c r="E33" s="121"/>
      <c r="F33" s="121"/>
      <c r="G33" s="121"/>
      <c r="H33" s="121"/>
      <c r="I33" s="121"/>
      <c r="J33" s="121"/>
      <c r="K33" s="121"/>
      <c r="L33" s="121"/>
      <c r="M33" s="121"/>
      <c r="N33" s="121"/>
      <c r="O33" s="121"/>
      <c r="P33" s="121"/>
      <c r="Q33" s="121"/>
      <c r="R33" s="121"/>
      <c r="S33" s="121"/>
      <c r="T33" s="121"/>
      <c r="U33" s="121"/>
      <c r="V33" s="121"/>
    </row>
    <row r="34" spans="1:22" s="124" customFormat="1" ht="15.75" customHeight="1" x14ac:dyDescent="0.35">
      <c r="A34" s="112" t="s">
        <v>422</v>
      </c>
      <c r="C34" s="121"/>
      <c r="D34" s="121"/>
      <c r="E34" s="121"/>
      <c r="F34" s="121"/>
      <c r="G34" s="121"/>
      <c r="H34" s="121"/>
      <c r="I34" s="121"/>
      <c r="J34" s="121"/>
      <c r="K34" s="121"/>
      <c r="L34" s="121"/>
      <c r="M34" s="121"/>
      <c r="N34" s="121"/>
      <c r="O34" s="121"/>
      <c r="P34" s="121"/>
      <c r="Q34" s="121"/>
      <c r="R34" s="121"/>
      <c r="S34" s="121"/>
      <c r="T34" s="121"/>
      <c r="U34" s="121"/>
      <c r="V34" s="121"/>
    </row>
    <row r="35" spans="1:22" s="124" customFormat="1" ht="15.75" customHeight="1" x14ac:dyDescent="0.35">
      <c r="A35" s="121" t="s">
        <v>569</v>
      </c>
      <c r="C35" s="121"/>
      <c r="D35" s="121"/>
      <c r="E35" s="121"/>
      <c r="F35" s="121"/>
      <c r="G35" s="121"/>
      <c r="H35" s="121"/>
      <c r="I35" s="121"/>
      <c r="J35" s="121"/>
      <c r="K35" s="121"/>
      <c r="L35" s="121"/>
      <c r="M35" s="121"/>
      <c r="N35" s="121"/>
      <c r="O35" s="121"/>
      <c r="P35" s="121"/>
      <c r="Q35" s="121"/>
      <c r="R35" s="121"/>
      <c r="S35" s="121"/>
      <c r="T35" s="121"/>
      <c r="U35" s="121"/>
      <c r="V35" s="121"/>
    </row>
    <row r="36" spans="1:22" s="124" customFormat="1" ht="15.75" customHeight="1" x14ac:dyDescent="0.35">
      <c r="A36" s="2" t="s">
        <v>464</v>
      </c>
      <c r="C36" s="76"/>
      <c r="D36" s="152"/>
      <c r="E36" s="121"/>
      <c r="F36" s="121"/>
      <c r="G36" s="121"/>
      <c r="H36" s="121"/>
      <c r="I36" s="121"/>
      <c r="J36" s="121"/>
      <c r="K36" s="121"/>
      <c r="L36" s="121"/>
      <c r="M36" s="121"/>
      <c r="N36" s="121"/>
      <c r="O36" s="121"/>
      <c r="P36" s="121"/>
      <c r="Q36" s="121"/>
      <c r="R36" s="121"/>
      <c r="S36" s="121"/>
      <c r="T36" s="121"/>
      <c r="U36" s="121"/>
      <c r="V36" s="121"/>
    </row>
    <row r="37" spans="1:22" s="124" customFormat="1" ht="15.75" customHeight="1" x14ac:dyDescent="0.35">
      <c r="A37" s="2" t="s">
        <v>571</v>
      </c>
      <c r="C37" s="76"/>
      <c r="D37" s="152"/>
      <c r="E37" s="121"/>
      <c r="F37" s="121"/>
      <c r="G37" s="121"/>
      <c r="H37" s="121"/>
      <c r="I37" s="121"/>
      <c r="J37" s="121"/>
      <c r="K37" s="121"/>
      <c r="L37" s="121"/>
      <c r="M37" s="121"/>
      <c r="N37" s="121"/>
      <c r="O37" s="121"/>
      <c r="P37" s="121"/>
      <c r="Q37" s="121"/>
      <c r="R37" s="121"/>
      <c r="S37" s="121"/>
      <c r="T37" s="121"/>
      <c r="U37" s="121"/>
      <c r="V37" s="121"/>
    </row>
    <row r="38" spans="1:22" customFormat="1" x14ac:dyDescent="0.35">
      <c r="A38" s="121"/>
      <c r="B38" s="124"/>
      <c r="C38" s="76"/>
      <c r="D38" s="152"/>
      <c r="E38" s="121"/>
      <c r="F38" s="121"/>
      <c r="G38" s="121"/>
      <c r="H38" s="121"/>
      <c r="I38" s="121"/>
      <c r="J38" s="121"/>
      <c r="K38" s="121"/>
      <c r="L38" s="121"/>
      <c r="M38" s="121"/>
      <c r="N38" s="121"/>
      <c r="O38" s="121"/>
      <c r="P38" s="121"/>
      <c r="Q38" s="121"/>
      <c r="R38" s="121"/>
      <c r="S38" s="121"/>
      <c r="T38" s="121"/>
      <c r="U38" s="121"/>
      <c r="V38" s="121"/>
    </row>
    <row r="39" spans="1:22" customFormat="1" x14ac:dyDescent="0.35">
      <c r="A39" s="121"/>
      <c r="B39" s="121"/>
      <c r="C39" s="121"/>
      <c r="D39" s="121"/>
      <c r="E39" s="121"/>
      <c r="F39" s="121"/>
      <c r="G39" s="121"/>
      <c r="H39" s="121"/>
      <c r="I39" s="121"/>
      <c r="J39" s="121"/>
      <c r="K39" s="121"/>
      <c r="L39" s="121"/>
      <c r="M39" s="121"/>
      <c r="N39" s="121"/>
      <c r="O39" s="121"/>
      <c r="P39" s="121"/>
      <c r="Q39" s="121"/>
      <c r="R39" s="121"/>
      <c r="S39" s="121"/>
      <c r="T39" s="121"/>
      <c r="U39" s="121"/>
      <c r="V39" s="121"/>
    </row>
  </sheetData>
  <conditionalFormatting sqref="C6:O6">
    <cfRule type="expression" dxfId="56" priority="266" stopIfTrue="1">
      <formula>NOT(C6=SUM(C7:C11))</formula>
    </cfRule>
  </conditionalFormatting>
  <conditionalFormatting sqref="C18:O18">
    <cfRule type="expression" dxfId="55" priority="1" stopIfTrue="1">
      <formula>NOT(ISERROR(SEARCH("Check",C18)))</formula>
    </cfRule>
  </conditionalFormatting>
  <dataValidations count="5">
    <dataValidation errorStyle="warning" allowBlank="1" showInputMessage="1" showErrorMessage="1" error="Please enter a whole number between 0 and 999,999" sqref="C20:O20" xr:uid="{00000000-0002-0000-0400-000000000000}"/>
    <dataValidation type="whole" errorStyle="warning" operator="greaterThanOrEqual" allowBlank="1" showInputMessage="1" showErrorMessage="1" error="Please enter a whole number greater than or equal to 0" sqref="C11:O11 C6:O8" xr:uid="{00000000-0002-0000-0400-000001000000}">
      <formula1>0</formula1>
    </dataValidation>
    <dataValidation type="whole" errorStyle="warning" allowBlank="1" showInputMessage="1" showErrorMessage="1" error="Please enter a whole number between 0 and 999,999" sqref="P34:Q37 C31:O32 C33:D35 E33:O38 C17:O17 C19:O19" xr:uid="{00000000-0002-0000-0400-000002000000}">
      <formula1>0</formula1>
      <formula2>999999</formula2>
    </dataValidation>
    <dataValidation type="whole" errorStyle="warning" operator="greaterThan" allowBlank="1" showInputMessage="1" showErrorMessage="1" error="Please enter a whole number between 0 and 999,999" sqref="C14:O16" xr:uid="{00000000-0002-0000-0400-000005000000}">
      <formula1>0</formula1>
    </dataValidation>
    <dataValidation type="decimal" errorStyle="warning" allowBlank="1" showInputMessage="1" showErrorMessage="1" error="Please enter a whole number greater than or equal to 0" sqref="C12:O13" xr:uid="{00000000-0002-0000-0400-000004000000}">
      <formula1>0</formula1>
      <formula2>9999999</formula2>
    </dataValidation>
  </dataValidations>
  <pageMargins left="0.75000000000000011" right="0.75000000000000011" top="1" bottom="1" header="0.5" footer="0.5"/>
  <pageSetup scale="55" fitToWidth="0" fitToHeight="0" orientation="landscape" r:id="rId1"/>
  <headerFooter alignWithMargins="0"/>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400-000006000000}">
          <x14:formula1>
            <xm:f>TOC!$B$3:$B$27</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3"/>
  <sheetViews>
    <sheetView topLeftCell="D10" zoomScale="75" zoomScaleNormal="75" workbookViewId="0">
      <selection activeCell="S8" sqref="S8"/>
    </sheetView>
  </sheetViews>
  <sheetFormatPr defaultColWidth="8.6328125" defaultRowHeight="15.5" x14ac:dyDescent="0.35"/>
  <cols>
    <col min="1" max="1" width="4.453125" style="76" customWidth="1"/>
    <col min="2" max="2" width="19.08984375" style="121" customWidth="1"/>
    <col min="3" max="3" width="14.36328125" style="121" customWidth="1"/>
    <col min="4" max="4" width="74.36328125" style="121" customWidth="1"/>
    <col min="5" max="17" width="10.36328125" style="121" customWidth="1"/>
    <col min="18" max="18" width="8.6328125" style="121" customWidth="1"/>
    <col min="19" max="16384" width="8.6328125" style="121"/>
  </cols>
  <sheetData>
    <row r="1" spans="1:18" x14ac:dyDescent="0.35">
      <c r="A1" s="123" t="s">
        <v>465</v>
      </c>
    </row>
    <row r="2" spans="1:18" ht="15" customHeight="1" x14ac:dyDescent="0.35">
      <c r="F2" s="125"/>
      <c r="G2" s="125"/>
      <c r="H2" s="125"/>
      <c r="I2" s="125"/>
      <c r="J2" s="125"/>
      <c r="K2" s="125"/>
      <c r="L2" s="125"/>
      <c r="M2" s="125"/>
      <c r="N2" s="125"/>
      <c r="O2" s="125"/>
      <c r="P2" s="125"/>
      <c r="Q2" s="125"/>
    </row>
    <row r="3" spans="1:18" x14ac:dyDescent="0.35">
      <c r="B3" s="72" t="s">
        <v>386</v>
      </c>
      <c r="C3" s="73"/>
    </row>
    <row r="4" spans="1:18" x14ac:dyDescent="0.35">
      <c r="E4" s="153"/>
      <c r="R4" s="124"/>
    </row>
    <row r="5" spans="1:18" s="124" customFormat="1" ht="25.25" customHeight="1" x14ac:dyDescent="0.35">
      <c r="A5" s="76" t="s">
        <v>387</v>
      </c>
      <c r="B5" s="127" t="s">
        <v>466</v>
      </c>
      <c r="C5" s="128" t="s">
        <v>467</v>
      </c>
      <c r="D5" s="128" t="s">
        <v>424</v>
      </c>
      <c r="E5" s="128" t="s">
        <v>392</v>
      </c>
      <c r="F5" s="128" t="s">
        <v>393</v>
      </c>
      <c r="G5" s="128" t="s">
        <v>394</v>
      </c>
      <c r="H5" s="128" t="s">
        <v>395</v>
      </c>
      <c r="I5" s="128" t="s">
        <v>396</v>
      </c>
      <c r="J5" s="128" t="s">
        <v>397</v>
      </c>
      <c r="K5" s="128" t="s">
        <v>398</v>
      </c>
      <c r="L5" s="128" t="s">
        <v>399</v>
      </c>
      <c r="M5" s="128" t="s">
        <v>400</v>
      </c>
      <c r="N5" s="128" t="s">
        <v>401</v>
      </c>
      <c r="O5" s="128" t="s">
        <v>402</v>
      </c>
      <c r="P5" s="128" t="s">
        <v>403</v>
      </c>
      <c r="Q5" s="129" t="s">
        <v>404</v>
      </c>
    </row>
    <row r="6" spans="1:18" s="124" customFormat="1" ht="30" customHeight="1" x14ac:dyDescent="0.35">
      <c r="A6" s="76" t="str">
        <f t="shared" ref="A6:A22" si="0">$B$3</f>
        <v>Select your organisation</v>
      </c>
      <c r="B6" s="131" t="s">
        <v>468</v>
      </c>
      <c r="C6" s="131" t="s">
        <v>469</v>
      </c>
      <c r="D6" s="154" t="s">
        <v>572</v>
      </c>
      <c r="E6" s="271"/>
      <c r="F6" s="271"/>
      <c r="G6" s="271"/>
      <c r="H6" s="271"/>
      <c r="I6" s="271"/>
      <c r="J6" s="271"/>
      <c r="K6" s="271"/>
      <c r="L6" s="271"/>
      <c r="M6" s="271"/>
      <c r="N6" s="271"/>
      <c r="O6" s="271"/>
      <c r="P6" s="271"/>
      <c r="Q6" s="271"/>
    </row>
    <row r="7" spans="1:18" s="124" customFormat="1" ht="30" customHeight="1" x14ac:dyDescent="0.35">
      <c r="A7" s="76" t="str">
        <f t="shared" si="0"/>
        <v>Select your organisation</v>
      </c>
      <c r="B7" s="131" t="s">
        <v>470</v>
      </c>
      <c r="C7" s="131" t="s">
        <v>469</v>
      </c>
      <c r="D7" s="154" t="s">
        <v>573</v>
      </c>
      <c r="E7" s="155">
        <v>2728</v>
      </c>
      <c r="F7" s="155">
        <v>2417</v>
      </c>
      <c r="G7" s="155">
        <v>2537</v>
      </c>
      <c r="H7" s="155">
        <v>2934</v>
      </c>
      <c r="I7" s="155">
        <v>2978</v>
      </c>
      <c r="J7" s="155">
        <v>3169</v>
      </c>
      <c r="K7" s="155">
        <v>2717</v>
      </c>
      <c r="L7" s="155">
        <v>2453</v>
      </c>
      <c r="M7" s="155">
        <v>2365</v>
      </c>
      <c r="N7" s="155">
        <v>2421</v>
      </c>
      <c r="O7" s="155">
        <v>2512</v>
      </c>
      <c r="P7" s="155">
        <v>3237</v>
      </c>
      <c r="Q7" s="155">
        <v>2568</v>
      </c>
    </row>
    <row r="8" spans="1:18" s="124" customFormat="1" ht="30" customHeight="1" x14ac:dyDescent="0.35">
      <c r="A8" s="76" t="str">
        <f t="shared" si="0"/>
        <v>Select your organisation</v>
      </c>
      <c r="B8" s="131" t="s">
        <v>471</v>
      </c>
      <c r="C8" s="131" t="s">
        <v>469</v>
      </c>
      <c r="D8" s="154" t="s">
        <v>472</v>
      </c>
      <c r="E8" s="156">
        <v>734</v>
      </c>
      <c r="F8" s="156">
        <v>1031</v>
      </c>
      <c r="G8" s="156">
        <v>976</v>
      </c>
      <c r="H8" s="156">
        <v>1312</v>
      </c>
      <c r="I8" s="156">
        <f>SUM(I9:I14)</f>
        <v>1288</v>
      </c>
      <c r="J8" s="156">
        <f t="shared" ref="J8:O8" si="1">SUM(J9:J14)</f>
        <v>1457</v>
      </c>
      <c r="K8" s="156">
        <v>1549</v>
      </c>
      <c r="L8" s="156">
        <v>1340</v>
      </c>
      <c r="M8" s="156">
        <f>SUM(M9:M14)</f>
        <v>751</v>
      </c>
      <c r="N8" s="156">
        <f t="shared" si="1"/>
        <v>1138</v>
      </c>
      <c r="O8" s="156">
        <f t="shared" si="1"/>
        <v>575</v>
      </c>
      <c r="P8" s="156">
        <v>823</v>
      </c>
      <c r="Q8" s="156">
        <v>403</v>
      </c>
    </row>
    <row r="9" spans="1:18" s="124" customFormat="1" ht="30" customHeight="1" x14ac:dyDescent="0.35">
      <c r="A9" s="76" t="str">
        <f t="shared" si="0"/>
        <v>Select your organisation</v>
      </c>
      <c r="B9" s="131" t="s">
        <v>473</v>
      </c>
      <c r="C9" s="131" t="s">
        <v>469</v>
      </c>
      <c r="D9" s="154" t="s">
        <v>474</v>
      </c>
      <c r="E9" s="157">
        <v>0</v>
      </c>
      <c r="F9" s="157">
        <v>3</v>
      </c>
      <c r="G9" s="157">
        <v>0</v>
      </c>
      <c r="H9" s="157">
        <v>0</v>
      </c>
      <c r="I9" s="157">
        <v>7</v>
      </c>
      <c r="J9" s="157">
        <v>3</v>
      </c>
      <c r="K9" s="157">
        <v>5</v>
      </c>
      <c r="L9" s="157">
        <v>0</v>
      </c>
      <c r="M9" s="157">
        <v>0</v>
      </c>
      <c r="N9" s="157">
        <v>2</v>
      </c>
      <c r="O9" s="157">
        <v>4</v>
      </c>
      <c r="P9" s="157">
        <v>0</v>
      </c>
      <c r="Q9" s="157">
        <v>0</v>
      </c>
    </row>
    <row r="10" spans="1:18" s="124" customFormat="1" ht="30" customHeight="1" x14ac:dyDescent="0.35">
      <c r="A10" s="76" t="str">
        <f t="shared" si="0"/>
        <v>Select your organisation</v>
      </c>
      <c r="B10" s="131" t="s">
        <v>475</v>
      </c>
      <c r="C10" s="131" t="s">
        <v>469</v>
      </c>
      <c r="D10" s="154" t="s">
        <v>476</v>
      </c>
      <c r="E10" s="157">
        <v>2</v>
      </c>
      <c r="F10" s="157">
        <v>10</v>
      </c>
      <c r="G10" s="157">
        <v>9</v>
      </c>
      <c r="H10" s="157">
        <v>11</v>
      </c>
      <c r="I10" s="157">
        <v>13</v>
      </c>
      <c r="J10" s="157">
        <v>10</v>
      </c>
      <c r="K10" s="157">
        <v>12</v>
      </c>
      <c r="L10" s="157">
        <v>22</v>
      </c>
      <c r="M10" s="157">
        <v>3</v>
      </c>
      <c r="N10" s="157">
        <v>6</v>
      </c>
      <c r="O10" s="157">
        <v>0</v>
      </c>
      <c r="P10" s="157">
        <v>5</v>
      </c>
      <c r="Q10" s="157">
        <v>4</v>
      </c>
    </row>
    <row r="11" spans="1:18" s="124" customFormat="1" ht="30" customHeight="1" x14ac:dyDescent="0.35">
      <c r="A11" s="76" t="str">
        <f t="shared" si="0"/>
        <v>Select your organisation</v>
      </c>
      <c r="B11" s="131" t="s">
        <v>477</v>
      </c>
      <c r="C11" s="131" t="s">
        <v>469</v>
      </c>
      <c r="D11" s="154" t="s">
        <v>478</v>
      </c>
      <c r="E11" s="157">
        <v>15</v>
      </c>
      <c r="F11" s="157">
        <v>33</v>
      </c>
      <c r="G11" s="157">
        <v>20</v>
      </c>
      <c r="H11" s="157">
        <v>43</v>
      </c>
      <c r="I11" s="157">
        <v>51</v>
      </c>
      <c r="J11" s="157">
        <v>62</v>
      </c>
      <c r="K11" s="157">
        <v>64</v>
      </c>
      <c r="L11" s="157">
        <v>58</v>
      </c>
      <c r="M11" s="157">
        <v>38</v>
      </c>
      <c r="N11" s="157">
        <v>77</v>
      </c>
      <c r="O11" s="157">
        <v>19</v>
      </c>
      <c r="P11" s="157">
        <v>85</v>
      </c>
      <c r="Q11" s="157">
        <v>40</v>
      </c>
    </row>
    <row r="12" spans="1:18" s="124" customFormat="1" ht="30" customHeight="1" x14ac:dyDescent="0.35">
      <c r="A12" s="76"/>
      <c r="B12" s="131" t="s">
        <v>479</v>
      </c>
      <c r="C12" s="131" t="s">
        <v>469</v>
      </c>
      <c r="D12" s="154" t="s">
        <v>480</v>
      </c>
      <c r="E12" s="157">
        <v>0</v>
      </c>
      <c r="F12" s="157">
        <v>0</v>
      </c>
      <c r="G12" s="157">
        <v>0</v>
      </c>
      <c r="H12" s="157">
        <v>0</v>
      </c>
      <c r="I12" s="157">
        <v>0</v>
      </c>
      <c r="J12" s="157">
        <v>0</v>
      </c>
      <c r="K12" s="157">
        <v>0</v>
      </c>
      <c r="L12" s="157">
        <v>0</v>
      </c>
      <c r="M12" s="157">
        <v>0</v>
      </c>
      <c r="N12" s="157">
        <v>0</v>
      </c>
      <c r="O12" s="157">
        <v>0</v>
      </c>
      <c r="P12" s="157">
        <v>0</v>
      </c>
      <c r="Q12" s="157">
        <v>0</v>
      </c>
    </row>
    <row r="13" spans="1:18" s="124" customFormat="1" ht="30" customHeight="1" x14ac:dyDescent="0.35">
      <c r="A13" s="76" t="str">
        <f t="shared" si="0"/>
        <v>Select your organisation</v>
      </c>
      <c r="B13" s="131" t="s">
        <v>481</v>
      </c>
      <c r="C13" s="131" t="s">
        <v>469</v>
      </c>
      <c r="D13" s="154" t="s">
        <v>482</v>
      </c>
      <c r="E13" s="155">
        <v>323</v>
      </c>
      <c r="F13" s="155">
        <v>438</v>
      </c>
      <c r="G13" s="155">
        <v>445</v>
      </c>
      <c r="H13" s="155">
        <v>501</v>
      </c>
      <c r="I13" s="155">
        <v>646</v>
      </c>
      <c r="J13" s="155">
        <v>639</v>
      </c>
      <c r="K13" s="155">
        <v>655</v>
      </c>
      <c r="L13" s="155">
        <v>662</v>
      </c>
      <c r="M13" s="155">
        <v>384</v>
      </c>
      <c r="N13" s="155">
        <v>691</v>
      </c>
      <c r="O13" s="155">
        <v>322</v>
      </c>
      <c r="P13" s="155">
        <v>464</v>
      </c>
      <c r="Q13" s="155">
        <v>520</v>
      </c>
    </row>
    <row r="14" spans="1:18" s="124" customFormat="1" ht="30" customHeight="1" thickBot="1" x14ac:dyDescent="0.4">
      <c r="A14" s="76" t="str">
        <f t="shared" si="0"/>
        <v>Select your organisation</v>
      </c>
      <c r="B14" s="158" t="s">
        <v>483</v>
      </c>
      <c r="C14" s="158" t="s">
        <v>469</v>
      </c>
      <c r="D14" s="159" t="s">
        <v>484</v>
      </c>
      <c r="E14" s="160">
        <v>275</v>
      </c>
      <c r="F14" s="160">
        <v>443</v>
      </c>
      <c r="G14" s="160">
        <v>429</v>
      </c>
      <c r="H14" s="160">
        <v>549</v>
      </c>
      <c r="I14" s="160">
        <v>571</v>
      </c>
      <c r="J14" s="160">
        <v>743</v>
      </c>
      <c r="K14" s="160">
        <v>590</v>
      </c>
      <c r="L14" s="160">
        <v>503</v>
      </c>
      <c r="M14" s="160">
        <v>326</v>
      </c>
      <c r="N14" s="160">
        <v>362</v>
      </c>
      <c r="O14" s="160">
        <v>230</v>
      </c>
      <c r="P14" s="160">
        <v>269</v>
      </c>
      <c r="Q14" s="160">
        <v>358</v>
      </c>
    </row>
    <row r="15" spans="1:18" s="124" customFormat="1" ht="30" customHeight="1" x14ac:dyDescent="0.35">
      <c r="A15" s="76" t="str">
        <f t="shared" si="0"/>
        <v>Select your organisation</v>
      </c>
      <c r="B15" s="161" t="s">
        <v>485</v>
      </c>
      <c r="C15" s="161" t="s">
        <v>486</v>
      </c>
      <c r="D15" s="162" t="s">
        <v>574</v>
      </c>
      <c r="E15" s="163">
        <v>2661</v>
      </c>
      <c r="F15" s="163">
        <v>3313</v>
      </c>
      <c r="G15" s="163">
        <v>3517</v>
      </c>
      <c r="H15" s="163">
        <v>4364</v>
      </c>
      <c r="I15" s="163">
        <v>4311</v>
      </c>
      <c r="J15" s="163">
        <v>4368</v>
      </c>
      <c r="K15" s="163">
        <v>3783</v>
      </c>
      <c r="L15" s="163">
        <v>3614</v>
      </c>
      <c r="M15" s="163">
        <v>3168</v>
      </c>
      <c r="N15" s="163">
        <v>2997</v>
      </c>
      <c r="O15" s="163">
        <v>2525</v>
      </c>
      <c r="P15" s="163">
        <v>3241</v>
      </c>
      <c r="Q15" s="163">
        <v>3637</v>
      </c>
    </row>
    <row r="16" spans="1:18" s="124" customFormat="1" ht="30" customHeight="1" x14ac:dyDescent="0.35">
      <c r="A16" s="76" t="str">
        <f t="shared" si="0"/>
        <v>Select your organisation</v>
      </c>
      <c r="B16" s="131" t="s">
        <v>487</v>
      </c>
      <c r="C16" s="131" t="s">
        <v>486</v>
      </c>
      <c r="D16" s="154" t="s">
        <v>575</v>
      </c>
      <c r="E16" s="157">
        <v>2357</v>
      </c>
      <c r="F16" s="157">
        <v>2991</v>
      </c>
      <c r="G16" s="157">
        <v>3176</v>
      </c>
      <c r="H16" s="157">
        <v>3870</v>
      </c>
      <c r="I16" s="157">
        <v>3866</v>
      </c>
      <c r="J16" s="157">
        <v>3867</v>
      </c>
      <c r="K16" s="157">
        <v>3359</v>
      </c>
      <c r="L16" s="157">
        <v>3211</v>
      </c>
      <c r="M16" s="157">
        <v>2819</v>
      </c>
      <c r="N16" s="157">
        <v>2637</v>
      </c>
      <c r="O16" s="157">
        <v>2264</v>
      </c>
      <c r="P16" s="157">
        <v>2841</v>
      </c>
      <c r="Q16" s="157">
        <v>3224</v>
      </c>
    </row>
    <row r="17" spans="1:18" s="124" customFormat="1" ht="30" customHeight="1" x14ac:dyDescent="0.35">
      <c r="A17" s="76" t="str">
        <f t="shared" si="0"/>
        <v>Select your organisation</v>
      </c>
      <c r="B17" s="131" t="s">
        <v>488</v>
      </c>
      <c r="C17" s="131" t="s">
        <v>486</v>
      </c>
      <c r="D17" s="154" t="s">
        <v>489</v>
      </c>
      <c r="E17" s="156">
        <f t="shared" ref="E17:P17" si="2">SUM(E18:E23)</f>
        <v>243</v>
      </c>
      <c r="F17" s="156">
        <f t="shared" si="2"/>
        <v>257</v>
      </c>
      <c r="G17" s="156">
        <f t="shared" si="2"/>
        <v>289</v>
      </c>
      <c r="H17" s="156">
        <f t="shared" si="2"/>
        <v>393</v>
      </c>
      <c r="I17" s="156">
        <f t="shared" si="2"/>
        <v>402</v>
      </c>
      <c r="J17" s="156">
        <f t="shared" si="2"/>
        <v>451</v>
      </c>
      <c r="K17" s="156">
        <f>SUM(K18:K23)</f>
        <v>406</v>
      </c>
      <c r="L17" s="278">
        <f>SUM(L18:L23)</f>
        <v>371</v>
      </c>
      <c r="M17" s="156">
        <f t="shared" si="2"/>
        <v>306</v>
      </c>
      <c r="N17" s="156">
        <f t="shared" si="2"/>
        <v>330</v>
      </c>
      <c r="O17" s="156">
        <f t="shared" si="2"/>
        <v>195</v>
      </c>
      <c r="P17" s="156">
        <f t="shared" si="2"/>
        <v>325</v>
      </c>
      <c r="Q17" s="156">
        <v>122</v>
      </c>
    </row>
    <row r="18" spans="1:18" s="124" customFormat="1" ht="30" customHeight="1" x14ac:dyDescent="0.35">
      <c r="A18" s="76" t="str">
        <f t="shared" si="0"/>
        <v>Select your organisation</v>
      </c>
      <c r="B18" s="131" t="s">
        <v>490</v>
      </c>
      <c r="C18" s="131" t="s">
        <v>486</v>
      </c>
      <c r="D18" s="154" t="s">
        <v>474</v>
      </c>
      <c r="E18" s="157">
        <v>0</v>
      </c>
      <c r="F18" s="157">
        <v>0</v>
      </c>
      <c r="G18" s="157">
        <v>0</v>
      </c>
      <c r="H18" s="157">
        <v>0</v>
      </c>
      <c r="I18" s="157">
        <v>1</v>
      </c>
      <c r="J18" s="157">
        <v>2</v>
      </c>
      <c r="K18" s="157">
        <v>1</v>
      </c>
      <c r="L18" s="157">
        <v>1</v>
      </c>
      <c r="M18" s="157">
        <v>0</v>
      </c>
      <c r="N18" s="157">
        <v>0</v>
      </c>
      <c r="O18" s="157">
        <v>2</v>
      </c>
      <c r="P18" s="157">
        <v>4</v>
      </c>
      <c r="Q18" s="157">
        <v>0</v>
      </c>
    </row>
    <row r="19" spans="1:18" s="124" customFormat="1" ht="30" customHeight="1" x14ac:dyDescent="0.35">
      <c r="A19" s="76" t="str">
        <f t="shared" si="0"/>
        <v>Select your organisation</v>
      </c>
      <c r="B19" s="131" t="s">
        <v>491</v>
      </c>
      <c r="C19" s="131" t="s">
        <v>486</v>
      </c>
      <c r="D19" s="154" t="s">
        <v>476</v>
      </c>
      <c r="E19" s="157">
        <v>3</v>
      </c>
      <c r="F19" s="157">
        <v>6</v>
      </c>
      <c r="G19" s="157">
        <v>12</v>
      </c>
      <c r="H19" s="157">
        <v>7</v>
      </c>
      <c r="I19" s="157">
        <v>10</v>
      </c>
      <c r="J19" s="157">
        <v>11</v>
      </c>
      <c r="K19" s="157">
        <v>12</v>
      </c>
      <c r="L19" s="157">
        <v>17</v>
      </c>
      <c r="M19" s="157">
        <v>13</v>
      </c>
      <c r="N19" s="157">
        <v>13</v>
      </c>
      <c r="O19" s="157">
        <v>0</v>
      </c>
      <c r="P19" s="157">
        <v>8</v>
      </c>
      <c r="Q19" s="157">
        <v>6</v>
      </c>
    </row>
    <row r="20" spans="1:18" s="124" customFormat="1" ht="30" customHeight="1" x14ac:dyDescent="0.35">
      <c r="A20" s="76" t="str">
        <f t="shared" si="0"/>
        <v>Select your organisation</v>
      </c>
      <c r="B20" s="131" t="s">
        <v>492</v>
      </c>
      <c r="C20" s="131" t="s">
        <v>486</v>
      </c>
      <c r="D20" s="154" t="s">
        <v>478</v>
      </c>
      <c r="E20" s="157">
        <v>3</v>
      </c>
      <c r="F20" s="157">
        <v>2</v>
      </c>
      <c r="G20" s="157">
        <v>4</v>
      </c>
      <c r="H20" s="157">
        <v>16</v>
      </c>
      <c r="I20" s="157">
        <v>6</v>
      </c>
      <c r="J20" s="157">
        <v>10</v>
      </c>
      <c r="K20" s="157">
        <v>26</v>
      </c>
      <c r="L20" s="157">
        <v>18</v>
      </c>
      <c r="M20" s="157">
        <v>13</v>
      </c>
      <c r="N20" s="157">
        <v>17</v>
      </c>
      <c r="O20" s="157">
        <v>3</v>
      </c>
      <c r="P20" s="157">
        <v>28</v>
      </c>
      <c r="Q20" s="157">
        <v>13</v>
      </c>
    </row>
    <row r="21" spans="1:18" s="124" customFormat="1" ht="30" customHeight="1" x14ac:dyDescent="0.35">
      <c r="A21" s="76" t="str">
        <f t="shared" si="0"/>
        <v>Select your organisation</v>
      </c>
      <c r="B21" s="131" t="s">
        <v>493</v>
      </c>
      <c r="C21" s="131" t="s">
        <v>486</v>
      </c>
      <c r="D21" s="154" t="s">
        <v>480</v>
      </c>
      <c r="E21" s="157">
        <v>0</v>
      </c>
      <c r="F21" s="157">
        <v>0</v>
      </c>
      <c r="G21" s="157">
        <v>0</v>
      </c>
      <c r="H21" s="157">
        <v>0</v>
      </c>
      <c r="I21" s="157">
        <v>0</v>
      </c>
      <c r="J21" s="157">
        <v>0</v>
      </c>
      <c r="K21" s="157">
        <v>0</v>
      </c>
      <c r="L21" s="157"/>
      <c r="M21" s="157">
        <v>0</v>
      </c>
      <c r="N21" s="157"/>
      <c r="O21" s="157">
        <v>0</v>
      </c>
      <c r="P21" s="157">
        <v>0</v>
      </c>
      <c r="Q21" s="157">
        <v>0</v>
      </c>
    </row>
    <row r="22" spans="1:18" s="124" customFormat="1" ht="30" customHeight="1" x14ac:dyDescent="0.35">
      <c r="A22" s="76" t="str">
        <f t="shared" si="0"/>
        <v>Select your organisation</v>
      </c>
      <c r="B22" s="158" t="s">
        <v>494</v>
      </c>
      <c r="C22" s="131" t="s">
        <v>486</v>
      </c>
      <c r="D22" s="154" t="s">
        <v>482</v>
      </c>
      <c r="E22" s="155">
        <v>108</v>
      </c>
      <c r="F22" s="155">
        <v>120</v>
      </c>
      <c r="G22" s="155">
        <v>105</v>
      </c>
      <c r="H22" s="155">
        <v>129</v>
      </c>
      <c r="I22" s="155">
        <v>149</v>
      </c>
      <c r="J22" s="155">
        <v>155</v>
      </c>
      <c r="K22" s="155">
        <v>129</v>
      </c>
      <c r="L22" s="155">
        <v>154</v>
      </c>
      <c r="M22" s="155">
        <v>130</v>
      </c>
      <c r="N22" s="155">
        <v>155</v>
      </c>
      <c r="O22" s="155">
        <v>87</v>
      </c>
      <c r="P22" s="155">
        <v>137</v>
      </c>
      <c r="Q22" s="155">
        <v>114</v>
      </c>
    </row>
    <row r="23" spans="1:18" s="124" customFormat="1" ht="29.75" customHeight="1" x14ac:dyDescent="0.35">
      <c r="A23" s="76"/>
      <c r="B23" s="246" t="s">
        <v>495</v>
      </c>
      <c r="C23" s="221" t="s">
        <v>486</v>
      </c>
      <c r="D23" s="154" t="s">
        <v>484</v>
      </c>
      <c r="E23" s="157">
        <v>129</v>
      </c>
      <c r="F23" s="157">
        <v>129</v>
      </c>
      <c r="G23" s="157">
        <v>168</v>
      </c>
      <c r="H23" s="157">
        <v>241</v>
      </c>
      <c r="I23" s="157">
        <v>236</v>
      </c>
      <c r="J23" s="157">
        <v>273</v>
      </c>
      <c r="K23" s="157">
        <v>238</v>
      </c>
      <c r="L23" s="157">
        <v>181</v>
      </c>
      <c r="M23" s="157">
        <v>150</v>
      </c>
      <c r="N23" s="157">
        <v>145</v>
      </c>
      <c r="O23" s="157">
        <v>103</v>
      </c>
      <c r="P23" s="157">
        <v>148</v>
      </c>
      <c r="Q23" s="157">
        <v>170</v>
      </c>
      <c r="R23" s="164"/>
    </row>
    <row r="24" spans="1:18" s="124" customFormat="1" x14ac:dyDescent="0.35">
      <c r="A24" s="76"/>
      <c r="B24" s="222"/>
      <c r="C24" s="223"/>
      <c r="D24" s="224"/>
      <c r="E24" s="225"/>
      <c r="F24" s="225"/>
      <c r="G24" s="225"/>
      <c r="H24" s="225"/>
      <c r="I24" s="225"/>
      <c r="J24" s="225"/>
      <c r="K24" s="225"/>
      <c r="L24" s="225"/>
      <c r="M24" s="225"/>
      <c r="N24" s="225"/>
      <c r="O24" s="225"/>
      <c r="P24" s="225"/>
      <c r="Q24" s="225"/>
      <c r="R24" s="164"/>
    </row>
    <row r="25" spans="1:18" s="124" customFormat="1" ht="15.75" customHeight="1" x14ac:dyDescent="0.35">
      <c r="A25" s="112" t="s">
        <v>31</v>
      </c>
      <c r="B25" s="76"/>
      <c r="C25" s="76"/>
      <c r="D25" s="76"/>
      <c r="E25" s="152"/>
      <c r="F25" s="121"/>
      <c r="G25" s="121"/>
      <c r="H25" s="121"/>
      <c r="I25" s="121"/>
      <c r="J25" s="121"/>
      <c r="K25" s="121"/>
      <c r="L25" s="121"/>
      <c r="M25" s="121"/>
      <c r="N25" s="121"/>
      <c r="O25" s="121"/>
      <c r="P25" s="121"/>
      <c r="Q25" s="121"/>
      <c r="R25" s="164"/>
    </row>
    <row r="26" spans="1:18" s="124" customFormat="1" ht="15.75" customHeight="1" x14ac:dyDescent="0.35">
      <c r="A26" s="113" t="s">
        <v>415</v>
      </c>
      <c r="B26" s="76"/>
      <c r="C26" s="76"/>
      <c r="D26" s="76"/>
      <c r="E26" s="152"/>
      <c r="F26" s="121"/>
      <c r="G26" s="121"/>
      <c r="H26" s="121"/>
      <c r="I26" s="121"/>
      <c r="J26" s="121"/>
      <c r="K26" s="121"/>
      <c r="L26" s="121"/>
      <c r="M26" s="121"/>
      <c r="N26" s="121"/>
      <c r="O26" s="121"/>
      <c r="P26" s="121"/>
      <c r="Q26" s="121"/>
      <c r="R26" s="164"/>
    </row>
    <row r="27" spans="1:18" s="116" customFormat="1" ht="15.75" customHeight="1" x14ac:dyDescent="0.35">
      <c r="A27" s="114" t="s">
        <v>416</v>
      </c>
      <c r="B27" s="276"/>
      <c r="C27" s="275"/>
      <c r="D27" s="183" t="s">
        <v>603</v>
      </c>
      <c r="E27" s="272"/>
      <c r="F27" s="149"/>
      <c r="G27" s="149"/>
      <c r="H27" s="149"/>
      <c r="I27" s="149"/>
      <c r="J27" s="149"/>
      <c r="K27" s="149"/>
      <c r="L27" s="149"/>
      <c r="M27" s="149"/>
      <c r="N27" s="149"/>
      <c r="O27" s="149"/>
      <c r="P27" s="149"/>
      <c r="Q27" s="149"/>
      <c r="R27" s="166"/>
    </row>
    <row r="28" spans="1:18" s="116" customFormat="1" ht="15.75" customHeight="1" x14ac:dyDescent="0.35">
      <c r="A28" s="114" t="s">
        <v>417</v>
      </c>
      <c r="B28" s="115"/>
      <c r="D28" s="116" t="s">
        <v>604</v>
      </c>
      <c r="E28" s="165"/>
      <c r="R28" s="166"/>
    </row>
    <row r="29" spans="1:18" s="116" customFormat="1" ht="15.75" customHeight="1" x14ac:dyDescent="0.35">
      <c r="A29" s="114" t="s">
        <v>394</v>
      </c>
      <c r="D29" s="116" t="s">
        <v>607</v>
      </c>
      <c r="E29" s="165"/>
      <c r="R29" s="166"/>
    </row>
    <row r="30" spans="1:18" s="116" customFormat="1" ht="15.75" customHeight="1" x14ac:dyDescent="0.35">
      <c r="A30" s="114" t="s">
        <v>395</v>
      </c>
      <c r="D30" s="116" t="s">
        <v>605</v>
      </c>
      <c r="E30" s="165"/>
      <c r="R30" s="166"/>
    </row>
    <row r="31" spans="1:18" s="116" customFormat="1" ht="15.75" customHeight="1" x14ac:dyDescent="0.35">
      <c r="A31" s="277" t="s">
        <v>396</v>
      </c>
      <c r="D31" s="116" t="s">
        <v>608</v>
      </c>
      <c r="E31" s="165"/>
      <c r="R31" s="166"/>
    </row>
    <row r="32" spans="1:18" s="116" customFormat="1" ht="15.75" customHeight="1" x14ac:dyDescent="0.35">
      <c r="A32" s="277" t="s">
        <v>397</v>
      </c>
      <c r="D32" s="116" t="s">
        <v>606</v>
      </c>
      <c r="E32" s="165"/>
      <c r="R32" s="166"/>
    </row>
    <row r="33" spans="1:18" s="116" customFormat="1" ht="15.75" customHeight="1" x14ac:dyDescent="0.35">
      <c r="A33" s="277" t="s">
        <v>398</v>
      </c>
      <c r="D33" s="116" t="s">
        <v>606</v>
      </c>
      <c r="E33" s="165"/>
      <c r="R33" s="166"/>
    </row>
    <row r="34" spans="1:18" s="124" customFormat="1" ht="15.75" customHeight="1" x14ac:dyDescent="0.35">
      <c r="A34" s="112" t="s">
        <v>496</v>
      </c>
      <c r="B34" s="116"/>
      <c r="C34" s="116"/>
      <c r="D34" s="116"/>
      <c r="E34" s="165"/>
      <c r="F34" s="116"/>
      <c r="G34" s="116"/>
      <c r="H34" s="116"/>
      <c r="I34" s="116"/>
      <c r="J34" s="116"/>
      <c r="K34" s="116"/>
      <c r="L34" s="116"/>
      <c r="M34" s="116"/>
      <c r="N34" s="116"/>
      <c r="O34" s="116"/>
      <c r="P34" s="116"/>
      <c r="Q34" s="116"/>
      <c r="R34" s="164"/>
    </row>
    <row r="35" spans="1:18" s="124" customFormat="1" ht="15.75" customHeight="1" x14ac:dyDescent="0.35">
      <c r="A35" s="121" t="s">
        <v>497</v>
      </c>
      <c r="C35" s="76"/>
      <c r="D35" s="76"/>
      <c r="E35" s="152"/>
      <c r="F35" s="121"/>
      <c r="G35" s="121"/>
      <c r="H35" s="121"/>
      <c r="I35" s="121"/>
      <c r="J35" s="121"/>
      <c r="K35" s="121"/>
      <c r="L35" s="121"/>
      <c r="M35" s="121"/>
      <c r="N35" s="121"/>
      <c r="O35" s="121"/>
      <c r="P35" s="121"/>
      <c r="Q35" s="121"/>
    </row>
    <row r="36" spans="1:18" s="124" customFormat="1" ht="15.75" customHeight="1" x14ac:dyDescent="0.35">
      <c r="A36" s="112" t="s">
        <v>561</v>
      </c>
      <c r="C36" s="76"/>
      <c r="D36" s="167"/>
      <c r="E36" s="121"/>
      <c r="F36" s="121"/>
      <c r="G36" s="121"/>
      <c r="H36" s="121"/>
      <c r="I36" s="121"/>
      <c r="J36" s="121"/>
      <c r="K36" s="121"/>
      <c r="L36" s="121"/>
      <c r="M36" s="121"/>
      <c r="N36" s="121"/>
      <c r="O36" s="121"/>
      <c r="P36" s="121"/>
      <c r="Q36" s="121"/>
    </row>
    <row r="37" spans="1:18" s="124" customFormat="1" ht="15.75" customHeight="1" x14ac:dyDescent="0.35">
      <c r="A37" s="76"/>
      <c r="C37" s="168"/>
      <c r="D37" s="167"/>
      <c r="E37" s="121"/>
      <c r="F37" s="121"/>
      <c r="G37" s="121"/>
      <c r="H37" s="121"/>
      <c r="I37" s="121"/>
      <c r="J37" s="121"/>
      <c r="K37" s="121"/>
      <c r="L37" s="121"/>
      <c r="M37" s="121"/>
      <c r="N37" s="121"/>
      <c r="O37" s="121"/>
      <c r="P37" s="121"/>
      <c r="Q37" s="121"/>
    </row>
    <row r="38" spans="1:18" s="124" customFormat="1" ht="15.75" customHeight="1" x14ac:dyDescent="0.35">
      <c r="A38" s="112" t="s">
        <v>422</v>
      </c>
      <c r="C38" s="76"/>
      <c r="D38" s="167"/>
      <c r="E38" s="121"/>
      <c r="F38" s="121"/>
      <c r="G38" s="121"/>
      <c r="H38" s="121"/>
      <c r="I38" s="121"/>
      <c r="J38" s="121"/>
      <c r="K38" s="121"/>
      <c r="L38" s="121"/>
      <c r="M38" s="121"/>
      <c r="N38" s="121"/>
      <c r="O38" s="121"/>
      <c r="P38" s="121"/>
      <c r="Q38" s="121"/>
    </row>
    <row r="39" spans="1:18" s="124" customFormat="1" ht="15.75" customHeight="1" x14ac:dyDescent="0.35">
      <c r="A39" s="121" t="s">
        <v>569</v>
      </c>
      <c r="C39" s="76"/>
      <c r="D39" s="152"/>
      <c r="E39" s="121"/>
      <c r="F39" s="121"/>
      <c r="G39" s="121"/>
      <c r="H39" s="121"/>
      <c r="I39" s="121"/>
      <c r="J39" s="121"/>
      <c r="K39" s="121"/>
      <c r="L39" s="121"/>
      <c r="M39" s="121"/>
      <c r="N39" s="121"/>
      <c r="O39" s="121"/>
      <c r="P39" s="121"/>
      <c r="Q39" s="121"/>
    </row>
    <row r="40" spans="1:18" s="124" customFormat="1" ht="15.75" customHeight="1" x14ac:dyDescent="0.35">
      <c r="A40" s="2" t="s">
        <v>498</v>
      </c>
      <c r="C40" s="169"/>
      <c r="D40" s="152"/>
      <c r="E40" s="121"/>
      <c r="F40" s="121"/>
      <c r="G40" s="121"/>
      <c r="H40" s="121"/>
      <c r="I40" s="121"/>
      <c r="J40" s="121"/>
      <c r="K40" s="121"/>
      <c r="L40" s="121"/>
      <c r="M40" s="121"/>
      <c r="N40" s="121"/>
      <c r="O40" s="121"/>
      <c r="P40" s="121"/>
      <c r="Q40" s="121"/>
    </row>
    <row r="41" spans="1:18" s="124" customFormat="1" ht="15.75" customHeight="1" x14ac:dyDescent="0.35">
      <c r="A41" s="2" t="s">
        <v>499</v>
      </c>
      <c r="C41" s="76"/>
      <c r="D41" s="152"/>
      <c r="E41" s="121"/>
      <c r="F41" s="121"/>
      <c r="G41" s="121"/>
      <c r="H41" s="121"/>
      <c r="I41" s="121"/>
      <c r="J41" s="121"/>
      <c r="K41" s="121"/>
      <c r="L41" s="121"/>
      <c r="M41" s="121"/>
      <c r="N41" s="121"/>
      <c r="O41" s="121"/>
      <c r="P41" s="121"/>
      <c r="Q41" s="121"/>
    </row>
    <row r="42" spans="1:18" ht="15.75" customHeight="1" x14ac:dyDescent="0.35">
      <c r="A42" s="121" t="s">
        <v>500</v>
      </c>
      <c r="B42" s="124"/>
    </row>
    <row r="43" spans="1:18" ht="15.75" customHeight="1" x14ac:dyDescent="0.35"/>
  </sheetData>
  <conditionalFormatting sqref="E8">
    <cfRule type="expression" dxfId="54" priority="88" stopIfTrue="1">
      <formula>NOT(E8=SUM(E9:E14))</formula>
    </cfRule>
  </conditionalFormatting>
  <conditionalFormatting sqref="E15">
    <cfRule type="expression" dxfId="53" priority="89" stopIfTrue="1">
      <formula>NOT(E15=(E16+E17))</formula>
    </cfRule>
  </conditionalFormatting>
  <conditionalFormatting sqref="E17:J17 M17:Q17">
    <cfRule type="expression" dxfId="52" priority="264" stopIfTrue="1">
      <formula>NOT(E17=SUM(E18:E23))</formula>
    </cfRule>
  </conditionalFormatting>
  <conditionalFormatting sqref="F8">
    <cfRule type="expression" dxfId="51" priority="90" stopIfTrue="1">
      <formula>NOT(F8=SUM(F9:F14))</formula>
    </cfRule>
  </conditionalFormatting>
  <conditionalFormatting sqref="F15">
    <cfRule type="expression" dxfId="50" priority="94" stopIfTrue="1">
      <formula>NOT(F15=(F16+F17))</formula>
    </cfRule>
  </conditionalFormatting>
  <conditionalFormatting sqref="G8">
    <cfRule type="expression" dxfId="49" priority="91" stopIfTrue="1">
      <formula>NOT(G8=SUM(G9:G14))</formula>
    </cfRule>
  </conditionalFormatting>
  <conditionalFormatting sqref="G15">
    <cfRule type="expression" dxfId="48" priority="92" stopIfTrue="1">
      <formula>NOT(G15=(G16+G17))</formula>
    </cfRule>
  </conditionalFormatting>
  <conditionalFormatting sqref="H15">
    <cfRule type="expression" dxfId="47" priority="118" stopIfTrue="1">
      <formula>NOT(H15=(H16+H17))</formula>
    </cfRule>
  </conditionalFormatting>
  <conditionalFormatting sqref="H8:I8">
    <cfRule type="expression" dxfId="46" priority="106" stopIfTrue="1">
      <formula>NOT(H8=SUM(H9:H14))</formula>
    </cfRule>
  </conditionalFormatting>
  <conditionalFormatting sqref="I15">
    <cfRule type="expression" dxfId="45" priority="98" stopIfTrue="1">
      <formula>NOT(I15=(I16+I17))</formula>
    </cfRule>
  </conditionalFormatting>
  <conditionalFormatting sqref="J8">
    <cfRule type="expression" dxfId="44" priority="107" stopIfTrue="1">
      <formula>NOT(J8=SUM(J9:J14))</formula>
    </cfRule>
  </conditionalFormatting>
  <conditionalFormatting sqref="J15">
    <cfRule type="expression" dxfId="43" priority="101" stopIfTrue="1">
      <formula>NOT(J15=(J16+J17))</formula>
    </cfRule>
  </conditionalFormatting>
  <conditionalFormatting sqref="K8">
    <cfRule type="expression" dxfId="42" priority="108" stopIfTrue="1">
      <formula>NOT(K8=SUM(K9:K14))</formula>
    </cfRule>
  </conditionalFormatting>
  <conditionalFormatting sqref="K15">
    <cfRule type="expression" dxfId="41" priority="267" stopIfTrue="1">
      <formula>NOT(K15=(K16+#REF!))</formula>
    </cfRule>
  </conditionalFormatting>
  <conditionalFormatting sqref="K17">
    <cfRule type="expression" dxfId="40" priority="270" stopIfTrue="1">
      <formula>NOT(K17=SUM(L18:L23))</formula>
    </cfRule>
  </conditionalFormatting>
  <conditionalFormatting sqref="L8">
    <cfRule type="expression" dxfId="39" priority="104" stopIfTrue="1">
      <formula>NOT(L8=SUM(L9:L14))</formula>
    </cfRule>
  </conditionalFormatting>
  <conditionalFormatting sqref="L15">
    <cfRule type="expression" dxfId="38" priority="268" stopIfTrue="1">
      <formula>NOT(L15=(L16+K17))</formula>
    </cfRule>
  </conditionalFormatting>
  <conditionalFormatting sqref="M8">
    <cfRule type="expression" dxfId="37" priority="115" stopIfTrue="1">
      <formula>NOT(M8=SUM(M9:M14))</formula>
    </cfRule>
  </conditionalFormatting>
  <conditionalFormatting sqref="M15">
    <cfRule type="expression" dxfId="36" priority="119" stopIfTrue="1">
      <formula>NOT(M15=(M16+M17))</formula>
    </cfRule>
  </conditionalFormatting>
  <conditionalFormatting sqref="N8">
    <cfRule type="expression" dxfId="35" priority="117" stopIfTrue="1">
      <formula>NOT(N8=SUM(N9:N14))</formula>
    </cfRule>
  </conditionalFormatting>
  <conditionalFormatting sqref="N15">
    <cfRule type="expression" dxfId="34" priority="113" stopIfTrue="1">
      <formula>NOT(N15=(N16+N17))</formula>
    </cfRule>
  </conditionalFormatting>
  <conditionalFormatting sqref="O8">
    <cfRule type="expression" dxfId="33" priority="116" stopIfTrue="1">
      <formula>NOT(O8=SUM(O9:O14))</formula>
    </cfRule>
  </conditionalFormatting>
  <conditionalFormatting sqref="O15">
    <cfRule type="expression" dxfId="32" priority="122" stopIfTrue="1">
      <formula>NOT(O15=(O16+O17))</formula>
    </cfRule>
  </conditionalFormatting>
  <conditionalFormatting sqref="P8">
    <cfRule type="expression" dxfId="31" priority="114" stopIfTrue="1">
      <formula>NOT(P8=SUM(P9:P14))</formula>
    </cfRule>
  </conditionalFormatting>
  <conditionalFormatting sqref="P15">
    <cfRule type="expression" dxfId="30" priority="124" stopIfTrue="1">
      <formula>NOT(P15=(P16+P17))</formula>
    </cfRule>
  </conditionalFormatting>
  <conditionalFormatting sqref="Q8">
    <cfRule type="expression" dxfId="29" priority="120" stopIfTrue="1">
      <formula>NOT(Q8=SUM(Q9:Q14))</formula>
    </cfRule>
  </conditionalFormatting>
  <conditionalFormatting sqref="Q15">
    <cfRule type="expression" dxfId="28" priority="126" stopIfTrue="1">
      <formula>NOT(Q15=(Q16+Q17))</formula>
    </cfRule>
  </conditionalFormatting>
  <dataValidations count="3">
    <dataValidation type="whole" errorStyle="warning" allowBlank="1" showInputMessage="1" showErrorMessage="1" error="Please enter a whole number between 0 and 999,999" sqref="E36:Q41 F25:Q35" xr:uid="{00000000-0002-0000-0500-000000000000}">
      <formula1>0</formula1>
      <formula2>999999</formula2>
    </dataValidation>
    <dataValidation allowBlank="1" errorTitle="TOC Name input" error="Incorrect value selected.  Please choose from one of the values from the drop-down list" promptTitle="TOC Name input" prompt="Please select one of the TOC names from the drop down list." sqref="C3" xr:uid="{00000000-0002-0000-0500-000002000000}"/>
    <dataValidation type="whole" errorStyle="warning" operator="greaterThanOrEqual" allowBlank="1" showInputMessage="1" showErrorMessage="1" error="Please enter a whole number greater than or equal to 0" sqref="E6:Q16 E18:Q24 M17:Q17 E17:K17" xr:uid="{00000000-0002-0000-0500-000001000000}">
      <formula1>0</formula1>
    </dataValidation>
  </dataValidations>
  <pageMargins left="0.75000000000000011" right="0.75000000000000011" top="1" bottom="1" header="0.5" footer="0.5"/>
  <pageSetup paperSize="9" scale="55" fitToWidth="0" fitToHeight="0" orientation="landscape" r:id="rId1"/>
  <headerFooter alignWithMargins="0"/>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500-000003000000}">
          <x14:formula1>
            <xm:f>TOC!$B$3:$B$27</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1"/>
  <sheetViews>
    <sheetView topLeftCell="D1" workbookViewId="0">
      <selection activeCell="P10" sqref="P10"/>
    </sheetView>
  </sheetViews>
  <sheetFormatPr defaultColWidth="8.6328125" defaultRowHeight="15.5" x14ac:dyDescent="0.35"/>
  <cols>
    <col min="1" max="1" width="2.54296875" style="2" customWidth="1"/>
    <col min="2" max="2" width="2.54296875" style="13" customWidth="1"/>
    <col min="3" max="3" width="59.6328125" style="2" customWidth="1"/>
    <col min="4" max="16" width="10.36328125" style="2" customWidth="1"/>
    <col min="17" max="17" width="8.6328125" style="2" customWidth="1"/>
    <col min="18" max="16384" width="8.6328125" style="2"/>
  </cols>
  <sheetData>
    <row r="1" spans="1:21" s="121" customFormat="1" x14ac:dyDescent="0.35">
      <c r="A1" s="123" t="s">
        <v>501</v>
      </c>
      <c r="B1" s="76"/>
      <c r="S1" s="124"/>
      <c r="T1" s="124"/>
      <c r="U1" s="124"/>
    </row>
    <row r="2" spans="1:21" s="121" customFormat="1" ht="13.5" customHeight="1" x14ac:dyDescent="0.35">
      <c r="B2" s="76"/>
      <c r="E2" s="125"/>
      <c r="F2" s="125"/>
      <c r="G2" s="125"/>
      <c r="H2" s="125"/>
      <c r="I2" s="125"/>
      <c r="J2" s="125"/>
      <c r="K2" s="125"/>
      <c r="L2" s="125"/>
      <c r="M2" s="125"/>
      <c r="N2" s="125"/>
      <c r="O2" s="125"/>
      <c r="P2" s="125"/>
      <c r="S2" s="124"/>
      <c r="T2" s="124"/>
      <c r="U2" s="124"/>
    </row>
    <row r="3" spans="1:21" s="121" customFormat="1" ht="15" customHeight="1" x14ac:dyDescent="0.35">
      <c r="A3" s="74"/>
      <c r="B3" s="76"/>
      <c r="C3" s="72" t="s">
        <v>386</v>
      </c>
      <c r="D3" s="126"/>
      <c r="E3" s="126"/>
      <c r="F3" s="126"/>
      <c r="G3" s="126"/>
      <c r="H3" s="126"/>
      <c r="I3" s="126"/>
      <c r="J3" s="126"/>
      <c r="K3" s="126"/>
      <c r="L3" s="126"/>
      <c r="M3" s="126"/>
      <c r="N3" s="126"/>
      <c r="O3" s="126"/>
      <c r="P3" s="126"/>
      <c r="S3" s="124"/>
      <c r="T3" s="124"/>
      <c r="U3" s="124"/>
    </row>
    <row r="5" spans="1:21" s="170" customFormat="1" ht="30" customHeight="1" x14ac:dyDescent="0.35">
      <c r="A5" s="171"/>
      <c r="B5" s="172" t="s">
        <v>387</v>
      </c>
      <c r="C5" s="127" t="s">
        <v>424</v>
      </c>
      <c r="D5" s="128" t="s">
        <v>392</v>
      </c>
      <c r="E5" s="128" t="s">
        <v>393</v>
      </c>
      <c r="F5" s="128" t="s">
        <v>394</v>
      </c>
      <c r="G5" s="128" t="s">
        <v>395</v>
      </c>
      <c r="H5" s="128" t="s">
        <v>396</v>
      </c>
      <c r="I5" s="128" t="s">
        <v>397</v>
      </c>
      <c r="J5" s="128" t="s">
        <v>398</v>
      </c>
      <c r="K5" s="128" t="s">
        <v>399</v>
      </c>
      <c r="L5" s="128" t="s">
        <v>400</v>
      </c>
      <c r="M5" s="128" t="s">
        <v>401</v>
      </c>
      <c r="N5" s="128" t="s">
        <v>402</v>
      </c>
      <c r="O5" s="128" t="s">
        <v>403</v>
      </c>
      <c r="P5" s="173" t="s">
        <v>404</v>
      </c>
      <c r="Q5" s="174"/>
      <c r="R5" s="175"/>
    </row>
    <row r="6" spans="1:21" s="124" customFormat="1" ht="30" customHeight="1" x14ac:dyDescent="0.35">
      <c r="A6" s="76"/>
      <c r="B6" s="172" t="str">
        <f>$C$3</f>
        <v>Select your organisation</v>
      </c>
      <c r="C6" s="176" t="s">
        <v>576</v>
      </c>
      <c r="D6" s="155">
        <v>13609</v>
      </c>
      <c r="E6" s="155">
        <v>8742</v>
      </c>
      <c r="F6" s="155">
        <v>13786</v>
      </c>
      <c r="G6" s="155">
        <v>14089</v>
      </c>
      <c r="H6" s="155">
        <v>14096</v>
      </c>
      <c r="I6" s="155">
        <v>15517</v>
      </c>
      <c r="J6" s="155">
        <v>10159</v>
      </c>
      <c r="K6" s="155">
        <v>19934</v>
      </c>
      <c r="L6" s="155">
        <v>18352</v>
      </c>
      <c r="M6" s="155">
        <v>15935</v>
      </c>
      <c r="N6" s="155">
        <v>14007</v>
      </c>
      <c r="O6" s="155">
        <v>18122</v>
      </c>
      <c r="P6" s="155">
        <v>13223</v>
      </c>
      <c r="Q6" s="70"/>
      <c r="R6" s="121"/>
    </row>
    <row r="7" spans="1:21" s="124" customFormat="1" ht="30" customHeight="1" x14ac:dyDescent="0.35">
      <c r="A7" s="76"/>
      <c r="B7" s="172" t="str">
        <f>$C$3</f>
        <v>Select your organisation</v>
      </c>
      <c r="C7" s="176" t="s">
        <v>577</v>
      </c>
      <c r="D7" s="155">
        <v>12207</v>
      </c>
      <c r="E7" s="155">
        <v>9594</v>
      </c>
      <c r="F7" s="155">
        <v>11951</v>
      </c>
      <c r="G7" s="155">
        <v>13259</v>
      </c>
      <c r="H7" s="155">
        <v>13843</v>
      </c>
      <c r="I7" s="155">
        <v>12979</v>
      </c>
      <c r="J7" s="155">
        <v>12173</v>
      </c>
      <c r="K7" s="155">
        <v>17597</v>
      </c>
      <c r="L7" s="155">
        <v>17163</v>
      </c>
      <c r="M7" s="155">
        <v>12352</v>
      </c>
      <c r="N7" s="155">
        <v>18614</v>
      </c>
      <c r="O7" s="155">
        <v>17212</v>
      </c>
      <c r="P7" s="155">
        <v>13481</v>
      </c>
      <c r="Q7" s="70"/>
      <c r="R7" s="177"/>
    </row>
    <row r="8" spans="1:21" s="124" customFormat="1" ht="30" customHeight="1" x14ac:dyDescent="0.35">
      <c r="A8" s="76"/>
      <c r="B8" s="172" t="str">
        <f>$C$3</f>
        <v>Select your organisation</v>
      </c>
      <c r="C8" s="176" t="s">
        <v>578</v>
      </c>
      <c r="D8" s="157">
        <v>9644</v>
      </c>
      <c r="E8" s="157">
        <v>7367</v>
      </c>
      <c r="F8" s="157">
        <v>11951</v>
      </c>
      <c r="G8" s="157">
        <v>10607</v>
      </c>
      <c r="H8" s="157">
        <v>11074</v>
      </c>
      <c r="I8" s="157">
        <v>10407</v>
      </c>
      <c r="J8" s="157">
        <v>9341</v>
      </c>
      <c r="K8" s="157">
        <v>14359</v>
      </c>
      <c r="L8" s="157">
        <v>14090</v>
      </c>
      <c r="M8" s="157">
        <v>9644</v>
      </c>
      <c r="N8" s="157">
        <v>15851</v>
      </c>
      <c r="O8" s="157">
        <v>13413</v>
      </c>
      <c r="P8" s="157">
        <v>10508</v>
      </c>
      <c r="Q8" s="70"/>
      <c r="R8" s="177"/>
    </row>
    <row r="9" spans="1:21" s="124" customFormat="1" ht="30" customHeight="1" x14ac:dyDescent="0.35">
      <c r="A9" s="76"/>
      <c r="B9" s="172" t="str">
        <f>$C$3</f>
        <v>Select your organisation</v>
      </c>
      <c r="C9" s="176" t="s">
        <v>579</v>
      </c>
      <c r="D9" s="178">
        <v>0.99929999999999997</v>
      </c>
      <c r="E9" s="178">
        <v>0.99970000000000003</v>
      </c>
      <c r="F9" s="178">
        <v>0.99890000000000001</v>
      </c>
      <c r="G9" s="178">
        <v>0.99460000000000004</v>
      </c>
      <c r="H9" s="178">
        <v>0.99480000000000002</v>
      </c>
      <c r="I9" s="178">
        <v>0.99539999999999995</v>
      </c>
      <c r="J9" s="178">
        <v>0.99160000000000004</v>
      </c>
      <c r="K9" s="178">
        <v>0.99109999999999998</v>
      </c>
      <c r="L9" s="178">
        <v>0.99019999999999997</v>
      </c>
      <c r="M9" s="178">
        <v>0.99029999999999996</v>
      </c>
      <c r="N9" s="178">
        <v>0.99229999999999996</v>
      </c>
      <c r="O9" s="178">
        <v>0.99139999999999995</v>
      </c>
      <c r="P9" s="178">
        <v>0.98950000000000005</v>
      </c>
      <c r="Q9" s="70"/>
      <c r="R9" s="121"/>
    </row>
    <row r="10" spans="1:21" s="124" customFormat="1" ht="30" customHeight="1" x14ac:dyDescent="0.35">
      <c r="A10" s="76"/>
      <c r="B10" s="172"/>
      <c r="C10" s="176" t="s">
        <v>580</v>
      </c>
      <c r="D10" s="258">
        <v>31273</v>
      </c>
      <c r="E10" s="258">
        <v>18794</v>
      </c>
      <c r="F10" s="258">
        <v>42134</v>
      </c>
      <c r="G10" s="258">
        <v>42852</v>
      </c>
      <c r="H10" s="258">
        <v>43031</v>
      </c>
      <c r="I10" s="258">
        <v>51441</v>
      </c>
      <c r="J10" s="258">
        <v>32365</v>
      </c>
      <c r="K10" s="258">
        <v>65774</v>
      </c>
      <c r="L10" s="258">
        <v>64037</v>
      </c>
      <c r="M10" s="258">
        <v>56607</v>
      </c>
      <c r="N10" s="258">
        <v>48753</v>
      </c>
      <c r="O10" s="258">
        <v>57632</v>
      </c>
      <c r="P10" s="258">
        <v>37416</v>
      </c>
      <c r="Q10" s="70"/>
      <c r="R10" s="121"/>
    </row>
    <row r="11" spans="1:21" s="124" customFormat="1" ht="30" customHeight="1" x14ac:dyDescent="0.35">
      <c r="A11" s="76"/>
      <c r="B11" s="172" t="str">
        <f>$C$3</f>
        <v>Select your organisation</v>
      </c>
      <c r="C11" s="176" t="s">
        <v>581</v>
      </c>
      <c r="D11" s="273">
        <f t="shared" ref="D11:P11" si="0">IFERROR(D10/D7,"-")</f>
        <v>2.5618907184402393</v>
      </c>
      <c r="E11" s="273">
        <f t="shared" si="0"/>
        <v>1.9589326662497395</v>
      </c>
      <c r="F11" s="273">
        <f t="shared" si="0"/>
        <v>3.5255627144172035</v>
      </c>
      <c r="G11" s="273">
        <f t="shared" si="0"/>
        <v>3.2319179425296025</v>
      </c>
      <c r="H11" s="273">
        <f t="shared" si="0"/>
        <v>3.1085024922343423</v>
      </c>
      <c r="I11" s="273">
        <f t="shared" si="0"/>
        <v>3.9634024192927035</v>
      </c>
      <c r="J11" s="273">
        <f t="shared" si="0"/>
        <v>2.6587529779019139</v>
      </c>
      <c r="K11" s="273">
        <f t="shared" si="0"/>
        <v>3.7377962152639657</v>
      </c>
      <c r="L11" s="273">
        <f t="shared" si="0"/>
        <v>3.7311076152187845</v>
      </c>
      <c r="M11" s="273">
        <f t="shared" si="0"/>
        <v>4.5828205958549226</v>
      </c>
      <c r="N11" s="273">
        <f t="shared" si="0"/>
        <v>2.6191576232942948</v>
      </c>
      <c r="O11" s="273">
        <f t="shared" si="0"/>
        <v>3.3483616081803391</v>
      </c>
      <c r="P11" s="273">
        <f t="shared" si="0"/>
        <v>2.7754617609969587</v>
      </c>
      <c r="Q11" s="70"/>
      <c r="R11" s="121"/>
    </row>
    <row r="12" spans="1:21" s="124" customFormat="1" ht="17.25" customHeight="1" x14ac:dyDescent="0.35">
      <c r="A12" s="76"/>
      <c r="B12" s="172"/>
      <c r="C12" s="179"/>
      <c r="D12" s="180"/>
      <c r="E12" s="180"/>
      <c r="F12" s="180"/>
      <c r="G12" s="180"/>
      <c r="H12" s="180"/>
      <c r="I12" s="180"/>
      <c r="J12" s="180"/>
      <c r="K12" s="180"/>
      <c r="L12" s="180"/>
      <c r="M12" s="180"/>
      <c r="N12" s="180"/>
      <c r="O12" s="180"/>
      <c r="P12" s="180"/>
      <c r="Q12" s="70"/>
      <c r="R12" s="121"/>
    </row>
    <row r="13" spans="1:21" s="124" customFormat="1" ht="15.75" customHeight="1" x14ac:dyDescent="0.35">
      <c r="A13" s="112" t="s">
        <v>31</v>
      </c>
      <c r="B13" s="172"/>
      <c r="C13" s="179"/>
      <c r="D13" s="180"/>
      <c r="E13" s="180"/>
      <c r="F13" s="180"/>
      <c r="G13" s="180"/>
      <c r="H13" s="180"/>
      <c r="I13" s="180"/>
      <c r="J13" s="180"/>
      <c r="K13" s="180"/>
      <c r="L13" s="180"/>
      <c r="M13" s="180"/>
      <c r="N13" s="180"/>
      <c r="O13" s="180"/>
      <c r="P13" s="180"/>
      <c r="Q13" s="70"/>
      <c r="R13" s="121"/>
    </row>
    <row r="14" spans="1:21" s="124" customFormat="1" ht="15.75" customHeight="1" x14ac:dyDescent="0.35">
      <c r="A14" s="113" t="s">
        <v>415</v>
      </c>
      <c r="B14" s="172"/>
      <c r="C14" s="179"/>
      <c r="D14" s="180"/>
      <c r="E14" s="180"/>
      <c r="F14" s="180"/>
      <c r="G14" s="180"/>
      <c r="H14" s="180"/>
      <c r="I14" s="180"/>
      <c r="J14" s="180"/>
      <c r="K14" s="180"/>
      <c r="L14" s="180"/>
      <c r="M14" s="180"/>
      <c r="N14" s="180"/>
      <c r="O14" s="180"/>
      <c r="P14" s="180"/>
      <c r="Q14" s="70"/>
      <c r="R14" s="121"/>
    </row>
    <row r="15" spans="1:21" s="116" customFormat="1" ht="15.75" customHeight="1" x14ac:dyDescent="0.35">
      <c r="A15" s="114" t="s">
        <v>416</v>
      </c>
      <c r="B15" s="115"/>
      <c r="C15" s="181" t="s">
        <v>599</v>
      </c>
      <c r="D15" s="182"/>
      <c r="E15" s="182"/>
      <c r="F15" s="182"/>
      <c r="G15" s="182"/>
      <c r="H15" s="182"/>
      <c r="I15" s="182"/>
      <c r="J15" s="182"/>
      <c r="K15" s="182"/>
      <c r="L15" s="182"/>
      <c r="M15" s="182"/>
      <c r="N15" s="182"/>
      <c r="O15" s="182"/>
      <c r="P15" s="182"/>
      <c r="Q15" s="120"/>
    </row>
    <row r="16" spans="1:21" s="116" customFormat="1" ht="15.75" customHeight="1" x14ac:dyDescent="0.35">
      <c r="A16" s="114" t="s">
        <v>417</v>
      </c>
      <c r="C16" s="181"/>
      <c r="D16" s="182"/>
      <c r="E16" s="182"/>
      <c r="F16" s="182"/>
      <c r="G16" s="182"/>
      <c r="H16" s="182"/>
      <c r="I16" s="182"/>
      <c r="J16" s="182"/>
      <c r="K16" s="182"/>
      <c r="L16" s="182"/>
      <c r="M16" s="182"/>
      <c r="N16" s="182"/>
      <c r="O16" s="182"/>
      <c r="P16" s="182"/>
      <c r="Q16" s="120"/>
    </row>
    <row r="17" spans="1:21" s="116" customFormat="1" ht="15.75" customHeight="1" x14ac:dyDescent="0.35">
      <c r="A17" s="114" t="s">
        <v>418</v>
      </c>
      <c r="C17" s="181"/>
      <c r="D17" s="182"/>
      <c r="E17" s="182"/>
      <c r="F17" s="182"/>
      <c r="G17" s="182"/>
      <c r="H17" s="182"/>
      <c r="I17" s="182"/>
      <c r="J17" s="182"/>
      <c r="K17" s="182"/>
      <c r="L17" s="182"/>
      <c r="M17" s="182"/>
      <c r="N17" s="182"/>
      <c r="O17" s="182"/>
      <c r="P17" s="182"/>
      <c r="Q17" s="120"/>
    </row>
    <row r="18" spans="1:21" s="116" customFormat="1" ht="15.75" customHeight="1" x14ac:dyDescent="0.35">
      <c r="A18" s="114" t="s">
        <v>625</v>
      </c>
      <c r="C18" s="283" t="s">
        <v>626</v>
      </c>
      <c r="D18" s="182"/>
      <c r="E18" s="182"/>
      <c r="F18" s="182"/>
      <c r="G18" s="182"/>
      <c r="H18" s="182"/>
      <c r="I18" s="182"/>
      <c r="J18" s="182"/>
      <c r="K18" s="182"/>
      <c r="L18" s="182"/>
      <c r="M18" s="182"/>
      <c r="N18" s="182"/>
      <c r="O18" s="182"/>
      <c r="P18" s="182"/>
      <c r="Q18" s="120"/>
    </row>
    <row r="19" spans="1:21" s="185" customFormat="1" ht="15.75" customHeight="1" x14ac:dyDescent="0.35">
      <c r="A19" s="116"/>
      <c r="B19" s="183"/>
      <c r="C19" s="181"/>
      <c r="D19" s="116"/>
      <c r="E19" s="116"/>
      <c r="F19" s="184"/>
      <c r="G19" s="184"/>
      <c r="H19" s="184"/>
      <c r="I19" s="184"/>
      <c r="J19" s="184"/>
      <c r="K19" s="184"/>
      <c r="L19" s="184"/>
      <c r="M19" s="184"/>
      <c r="N19" s="184"/>
      <c r="O19" s="184"/>
      <c r="P19" s="184"/>
      <c r="Q19" s="115"/>
      <c r="R19" s="184"/>
      <c r="S19" s="115"/>
      <c r="T19" s="115"/>
      <c r="U19" s="115"/>
    </row>
    <row r="20" spans="1:21" ht="15.75" customHeight="1" x14ac:dyDescent="0.35">
      <c r="A20" s="112" t="s">
        <v>502</v>
      </c>
      <c r="B20" s="2"/>
    </row>
    <row r="21" spans="1:21" ht="15.75" customHeight="1" x14ac:dyDescent="0.35">
      <c r="A21" s="121" t="s">
        <v>503</v>
      </c>
      <c r="B21" s="2"/>
    </row>
    <row r="22" spans="1:21" ht="15.75" customHeight="1" x14ac:dyDescent="0.35">
      <c r="A22" s="112" t="s">
        <v>561</v>
      </c>
      <c r="B22" s="168"/>
      <c r="C22" s="24"/>
      <c r="D22" s="24"/>
      <c r="E22" s="24"/>
      <c r="F22" s="24"/>
      <c r="G22" s="24"/>
      <c r="H22" s="24"/>
      <c r="I22" s="24"/>
      <c r="J22" s="24"/>
      <c r="K22" s="24"/>
      <c r="L22" s="24"/>
      <c r="M22" s="24"/>
      <c r="N22" s="24"/>
    </row>
    <row r="23" spans="1:21" ht="15.75" customHeight="1" x14ac:dyDescent="0.35">
      <c r="B23" s="2"/>
    </row>
    <row r="24" spans="1:21" ht="15.75" customHeight="1" x14ac:dyDescent="0.35">
      <c r="A24" s="112" t="s">
        <v>422</v>
      </c>
      <c r="B24" s="2"/>
    </row>
    <row r="25" spans="1:21" ht="15.75" customHeight="1" x14ac:dyDescent="0.35">
      <c r="A25" s="121" t="s">
        <v>569</v>
      </c>
      <c r="B25" s="2"/>
    </row>
    <row r="26" spans="1:21" ht="15.75" customHeight="1" x14ac:dyDescent="0.35">
      <c r="A26" s="121" t="s">
        <v>504</v>
      </c>
      <c r="B26" s="2"/>
    </row>
    <row r="27" spans="1:21" ht="15.75" customHeight="1" x14ac:dyDescent="0.35">
      <c r="A27" s="2" t="s">
        <v>505</v>
      </c>
      <c r="B27" s="2"/>
    </row>
    <row r="28" spans="1:21" ht="15.75" customHeight="1" x14ac:dyDescent="0.35">
      <c r="A28" s="2" t="s">
        <v>582</v>
      </c>
      <c r="B28" s="2"/>
    </row>
    <row r="29" spans="1:21" ht="15.75" customHeight="1" x14ac:dyDescent="0.35">
      <c r="A29" s="2" t="s">
        <v>506</v>
      </c>
      <c r="B29" s="2"/>
    </row>
    <row r="30" spans="1:21" ht="15.75" customHeight="1" x14ac:dyDescent="0.35">
      <c r="A30" s="2" t="s">
        <v>556</v>
      </c>
      <c r="B30" s="2"/>
    </row>
    <row r="31" spans="1:21" x14ac:dyDescent="0.35">
      <c r="A31" s="121" t="s">
        <v>597</v>
      </c>
    </row>
  </sheetData>
  <conditionalFormatting sqref="D7">
    <cfRule type="expression" dxfId="27" priority="2">
      <formula>AND(D10&gt;0,D7="")</formula>
    </cfRule>
  </conditionalFormatting>
  <conditionalFormatting sqref="D8">
    <cfRule type="expression" dxfId="26" priority="159" stopIfTrue="1">
      <formula>$D$8&gt;$D$7</formula>
    </cfRule>
  </conditionalFormatting>
  <conditionalFormatting sqref="D10:P10">
    <cfRule type="expression" dxfId="25" priority="1" stopIfTrue="1">
      <formula>D$10&lt;D$7</formula>
    </cfRule>
  </conditionalFormatting>
  <conditionalFormatting sqref="E8">
    <cfRule type="expression" dxfId="24" priority="160" stopIfTrue="1">
      <formula>$E$8&gt;$E$7</formula>
    </cfRule>
  </conditionalFormatting>
  <conditionalFormatting sqref="F8">
    <cfRule type="expression" dxfId="23" priority="161" stopIfTrue="1">
      <formula>$F$8&gt;$F$7</formula>
    </cfRule>
  </conditionalFormatting>
  <conditionalFormatting sqref="G8">
    <cfRule type="expression" dxfId="22" priority="162" stopIfTrue="1">
      <formula>$G$8&gt;$G$7</formula>
    </cfRule>
  </conditionalFormatting>
  <conditionalFormatting sqref="H8">
    <cfRule type="expression" dxfId="21" priority="163" stopIfTrue="1">
      <formula>$H$8&gt;$H$7</formula>
    </cfRule>
  </conditionalFormatting>
  <conditionalFormatting sqref="I8">
    <cfRule type="expression" dxfId="20" priority="164" stopIfTrue="1">
      <formula>$I$8&gt;$I$7</formula>
    </cfRule>
  </conditionalFormatting>
  <conditionalFormatting sqref="J8">
    <cfRule type="expression" dxfId="19" priority="165" stopIfTrue="1">
      <formula>$J$8&gt;$J$7</formula>
    </cfRule>
  </conditionalFormatting>
  <conditionalFormatting sqref="K8">
    <cfRule type="expression" dxfId="18" priority="166" stopIfTrue="1">
      <formula>$K$8&gt;$K$7</formula>
    </cfRule>
  </conditionalFormatting>
  <conditionalFormatting sqref="L8">
    <cfRule type="expression" dxfId="17" priority="167" stopIfTrue="1">
      <formula>$L$8&gt;$L$7</formula>
    </cfRule>
  </conditionalFormatting>
  <conditionalFormatting sqref="M8">
    <cfRule type="expression" dxfId="16" priority="168" stopIfTrue="1">
      <formula>$M$8&gt;$M$7</formula>
    </cfRule>
  </conditionalFormatting>
  <conditionalFormatting sqref="N8">
    <cfRule type="expression" dxfId="15" priority="169" stopIfTrue="1">
      <formula>$N$8&gt;$N$7</formula>
    </cfRule>
  </conditionalFormatting>
  <conditionalFormatting sqref="O8">
    <cfRule type="expression" dxfId="14" priority="170" stopIfTrue="1">
      <formula>$O$8&gt;$O$7</formula>
    </cfRule>
  </conditionalFormatting>
  <conditionalFormatting sqref="P8">
    <cfRule type="expression" dxfId="13" priority="171" stopIfTrue="1">
      <formula>$P$8&gt;$P$7</formula>
    </cfRule>
  </conditionalFormatting>
  <dataValidations count="5">
    <dataValidation type="custom" errorStyle="warning" allowBlank="1" showInputMessage="1" showErrorMessage="1" errorTitle="Error" sqref="A5" xr:uid="{00000000-0002-0000-0700-000000000000}">
      <formula1>#REF!</formula1>
    </dataValidation>
    <dataValidation type="whole" errorStyle="warning" operator="greaterThanOrEqual" allowBlank="1" showInputMessage="1" showErrorMessage="1" error="Please enter a whole number greater than or equal to 0" sqref="D6:P8 D10:P10" xr:uid="{00000000-0002-0000-0700-000001000000}">
      <formula1>0</formula1>
    </dataValidation>
    <dataValidation type="decimal" allowBlank="1" showInputMessage="1" showErrorMessage="1" error="The percentage must be between 0% and 100%" sqref="D12:P18 D9:P9" xr:uid="{00000000-0002-0000-0700-000002000000}">
      <formula1>0</formula1>
      <formula2>1</formula2>
    </dataValidation>
    <dataValidation allowBlank="1" showInputMessage="1" showErrorMessage="1" error="The percentage must be between 0% and 100%" sqref="D11:P11" xr:uid="{9822F03C-9CE9-424A-94DC-79EC10E02CAA}"/>
    <dataValidation type="decimal" errorStyle="warning" operator="greaterThanOrEqual" allowBlank="1" showInputMessage="1" showErrorMessage="1" error="Please enter a whole number greater than or equal to 0" sqref="D10:P10" xr:uid="{0CFA74B5-5D6C-4259-8D92-E753AF98E4FB}">
      <formula1>0</formula1>
    </dataValidation>
  </dataValidations>
  <pageMargins left="0.70000000000000007" right="0.70000000000000007" top="0.75" bottom="0.75" header="0.30000000000000004" footer="0.30000000000000004"/>
  <pageSetup paperSize="0" fitToWidth="0" fitToHeight="0" orientation="portrait" horizontalDpi="0" verticalDpi="0" copies="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700-000004000000}">
          <x14:formula1>
            <xm:f>TOC!$B$3:$B$27</xm:f>
          </x14:formula1>
          <xm:sqref>C3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0"/>
  <sheetViews>
    <sheetView topLeftCell="C1" workbookViewId="0">
      <selection activeCell="G30" sqref="G30"/>
    </sheetView>
  </sheetViews>
  <sheetFormatPr defaultColWidth="8.6328125" defaultRowHeight="15.5" x14ac:dyDescent="0.35"/>
  <cols>
    <col min="1" max="1" width="2.54296875" style="2" customWidth="1"/>
    <col min="2" max="2" width="2.54296875" style="13" customWidth="1"/>
    <col min="3" max="3" width="59.6328125" style="2" customWidth="1"/>
    <col min="4" max="16" width="10.36328125" style="2" customWidth="1"/>
    <col min="17" max="17" width="8.6328125" style="2" customWidth="1"/>
    <col min="18" max="16384" width="8.6328125" style="2"/>
  </cols>
  <sheetData>
    <row r="1" spans="1:20" s="121" customFormat="1" x14ac:dyDescent="0.35">
      <c r="A1" s="123" t="s">
        <v>507</v>
      </c>
      <c r="B1" s="76"/>
      <c r="R1" s="124"/>
      <c r="S1" s="124"/>
      <c r="T1" s="124"/>
    </row>
    <row r="2" spans="1:20" s="121" customFormat="1" ht="13.5" customHeight="1" x14ac:dyDescent="0.35">
      <c r="B2" s="76"/>
      <c r="E2" s="125"/>
      <c r="F2" s="125"/>
      <c r="G2" s="125"/>
      <c r="H2" s="125"/>
      <c r="I2" s="125"/>
      <c r="J2" s="125"/>
      <c r="K2" s="125"/>
      <c r="L2" s="125"/>
      <c r="M2" s="125"/>
      <c r="N2" s="125"/>
      <c r="O2" s="125"/>
      <c r="P2" s="125"/>
      <c r="R2" s="124"/>
      <c r="S2" s="124"/>
      <c r="T2" s="124"/>
    </row>
    <row r="3" spans="1:20" s="121" customFormat="1" ht="15" customHeight="1" x14ac:dyDescent="0.35">
      <c r="A3" s="74"/>
      <c r="B3" s="76"/>
      <c r="C3" s="72" t="s">
        <v>386</v>
      </c>
      <c r="D3" s="126"/>
      <c r="E3" s="126"/>
      <c r="F3" s="126"/>
      <c r="G3" s="126"/>
      <c r="H3" s="126"/>
      <c r="I3" s="126"/>
      <c r="J3" s="126"/>
      <c r="K3" s="126"/>
      <c r="L3" s="126"/>
      <c r="M3" s="126"/>
      <c r="N3" s="126"/>
      <c r="O3" s="126"/>
      <c r="P3" s="126"/>
      <c r="R3" s="124"/>
      <c r="S3" s="124"/>
      <c r="T3" s="124"/>
    </row>
    <row r="5" spans="1:20" s="170" customFormat="1" ht="30" customHeight="1" x14ac:dyDescent="0.35">
      <c r="A5" s="171"/>
      <c r="B5" s="172" t="s">
        <v>387</v>
      </c>
      <c r="C5" s="127" t="s">
        <v>424</v>
      </c>
      <c r="D5" s="128" t="s">
        <v>392</v>
      </c>
      <c r="E5" s="128" t="s">
        <v>393</v>
      </c>
      <c r="F5" s="128" t="s">
        <v>394</v>
      </c>
      <c r="G5" s="128" t="s">
        <v>395</v>
      </c>
      <c r="H5" s="128" t="s">
        <v>396</v>
      </c>
      <c r="I5" s="128" t="s">
        <v>397</v>
      </c>
      <c r="J5" s="128" t="s">
        <v>398</v>
      </c>
      <c r="K5" s="128" t="s">
        <v>399</v>
      </c>
      <c r="L5" s="128" t="s">
        <v>400</v>
      </c>
      <c r="M5" s="128" t="s">
        <v>401</v>
      </c>
      <c r="N5" s="128" t="s">
        <v>402</v>
      </c>
      <c r="O5" s="128" t="s">
        <v>403</v>
      </c>
      <c r="P5" s="129" t="s">
        <v>404</v>
      </c>
      <c r="Q5" s="174"/>
    </row>
    <row r="6" spans="1:20" s="124" customFormat="1" ht="30" customHeight="1" x14ac:dyDescent="0.35">
      <c r="A6" s="76"/>
      <c r="B6" s="172" t="str">
        <f>$C$3</f>
        <v>Select your organisation</v>
      </c>
      <c r="C6" s="186" t="s">
        <v>583</v>
      </c>
      <c r="D6" s="187">
        <v>5</v>
      </c>
      <c r="E6" s="187">
        <v>10</v>
      </c>
      <c r="F6" s="187">
        <v>10</v>
      </c>
      <c r="G6" s="187">
        <v>15</v>
      </c>
      <c r="H6" s="187">
        <v>16</v>
      </c>
      <c r="I6" s="187">
        <v>15</v>
      </c>
      <c r="J6" s="187">
        <v>14</v>
      </c>
      <c r="K6" s="187">
        <v>17</v>
      </c>
      <c r="L6" s="187">
        <v>9</v>
      </c>
      <c r="M6" s="187">
        <v>7</v>
      </c>
      <c r="N6" s="187">
        <v>10</v>
      </c>
      <c r="O6" s="187">
        <v>5</v>
      </c>
      <c r="P6" s="187">
        <v>4</v>
      </c>
      <c r="Q6" s="121"/>
    </row>
    <row r="7" spans="1:20" s="124" customFormat="1" ht="30" customHeight="1" x14ac:dyDescent="0.35">
      <c r="A7" s="76"/>
      <c r="B7" s="172" t="str">
        <f>$C$3</f>
        <v>Select your organisation</v>
      </c>
      <c r="C7" s="186" t="s">
        <v>584</v>
      </c>
      <c r="D7" s="274">
        <f>SUM(D8:D10)</f>
        <v>5</v>
      </c>
      <c r="E7" s="274">
        <f t="shared" ref="E7:J7" si="0">SUM(E8:E10)</f>
        <v>10</v>
      </c>
      <c r="F7" s="274">
        <f t="shared" si="0"/>
        <v>10</v>
      </c>
      <c r="G7" s="274">
        <f t="shared" si="0"/>
        <v>15</v>
      </c>
      <c r="H7" s="274">
        <v>16</v>
      </c>
      <c r="I7" s="274">
        <v>15</v>
      </c>
      <c r="J7" s="274">
        <f t="shared" si="0"/>
        <v>14</v>
      </c>
      <c r="K7" s="274">
        <v>8</v>
      </c>
      <c r="L7" s="274">
        <v>2</v>
      </c>
      <c r="M7" s="274">
        <v>3</v>
      </c>
      <c r="N7" s="274">
        <v>8</v>
      </c>
      <c r="O7" s="274">
        <v>4</v>
      </c>
      <c r="P7" s="274">
        <v>3</v>
      </c>
      <c r="Q7" s="121"/>
    </row>
    <row r="8" spans="1:20" s="124" customFormat="1" ht="30" customHeight="1" x14ac:dyDescent="0.35">
      <c r="A8" s="76"/>
      <c r="B8" s="172" t="str">
        <f>$C$3</f>
        <v>Select your organisation</v>
      </c>
      <c r="C8" s="186" t="s">
        <v>585</v>
      </c>
      <c r="D8" s="187">
        <v>0</v>
      </c>
      <c r="E8" s="187">
        <v>1</v>
      </c>
      <c r="F8" s="187">
        <v>0</v>
      </c>
      <c r="G8" s="187">
        <v>0</v>
      </c>
      <c r="H8" s="187">
        <v>5</v>
      </c>
      <c r="I8" s="187">
        <v>3</v>
      </c>
      <c r="J8" s="187">
        <v>5</v>
      </c>
      <c r="K8" s="187">
        <v>0</v>
      </c>
      <c r="L8" s="187">
        <v>0</v>
      </c>
      <c r="M8" s="187">
        <v>0</v>
      </c>
      <c r="N8" s="187">
        <v>0</v>
      </c>
      <c r="O8" s="187">
        <v>0</v>
      </c>
      <c r="P8" s="187">
        <v>0</v>
      </c>
      <c r="Q8" s="121"/>
    </row>
    <row r="9" spans="1:20" s="124" customFormat="1" ht="30" customHeight="1" x14ac:dyDescent="0.35">
      <c r="A9" s="76"/>
      <c r="B9" s="172" t="str">
        <f>$C$3</f>
        <v>Select your organisation</v>
      </c>
      <c r="C9" s="186" t="s">
        <v>586</v>
      </c>
      <c r="D9" s="155">
        <v>5</v>
      </c>
      <c r="E9" s="155">
        <v>9</v>
      </c>
      <c r="F9" s="155">
        <v>7</v>
      </c>
      <c r="G9" s="155">
        <v>14</v>
      </c>
      <c r="H9" s="155">
        <v>10</v>
      </c>
      <c r="I9" s="155">
        <v>7</v>
      </c>
      <c r="J9" s="155">
        <v>5</v>
      </c>
      <c r="K9" s="155">
        <v>8</v>
      </c>
      <c r="L9" s="155">
        <v>2</v>
      </c>
      <c r="M9" s="155">
        <v>3</v>
      </c>
      <c r="N9" s="155">
        <v>5</v>
      </c>
      <c r="O9" s="155">
        <v>2</v>
      </c>
      <c r="P9" s="155">
        <v>3</v>
      </c>
      <c r="Q9" s="121"/>
    </row>
    <row r="10" spans="1:20" s="124" customFormat="1" ht="30" customHeight="1" x14ac:dyDescent="0.35">
      <c r="A10" s="76"/>
      <c r="B10" s="172" t="str">
        <f>$C$3</f>
        <v>Select your organisation</v>
      </c>
      <c r="C10" s="186" t="s">
        <v>587</v>
      </c>
      <c r="D10" s="155">
        <v>0</v>
      </c>
      <c r="E10" s="155">
        <v>0</v>
      </c>
      <c r="F10" s="155">
        <v>3</v>
      </c>
      <c r="G10" s="155">
        <v>1</v>
      </c>
      <c r="H10" s="155">
        <v>1</v>
      </c>
      <c r="I10" s="155">
        <v>5</v>
      </c>
      <c r="J10" s="155">
        <v>4</v>
      </c>
      <c r="K10" s="155">
        <v>4</v>
      </c>
      <c r="L10" s="155">
        <v>7</v>
      </c>
      <c r="M10" s="155">
        <v>4</v>
      </c>
      <c r="N10" s="155">
        <v>3</v>
      </c>
      <c r="O10" s="155">
        <v>3</v>
      </c>
      <c r="P10" s="155">
        <v>1</v>
      </c>
      <c r="Q10" s="121"/>
    </row>
    <row r="11" spans="1:20" s="124" customFormat="1" x14ac:dyDescent="0.35">
      <c r="A11" s="76"/>
      <c r="B11" s="172"/>
      <c r="C11" s="188"/>
      <c r="D11" s="189"/>
      <c r="E11" s="189"/>
      <c r="F11" s="189"/>
      <c r="G11" s="189"/>
      <c r="H11" s="189"/>
      <c r="I11" s="189"/>
      <c r="J11" s="189"/>
      <c r="K11" s="189"/>
      <c r="L11" s="189"/>
      <c r="M11" s="189"/>
      <c r="N11" s="189"/>
      <c r="O11" s="189"/>
      <c r="P11" s="189"/>
      <c r="Q11" s="121"/>
    </row>
    <row r="12" spans="1:20" s="124" customFormat="1" ht="15.75" customHeight="1" x14ac:dyDescent="0.35">
      <c r="A12" s="112" t="s">
        <v>508</v>
      </c>
      <c r="B12" s="76"/>
      <c r="D12" s="189"/>
      <c r="E12" s="189"/>
      <c r="F12" s="189"/>
      <c r="G12" s="189"/>
      <c r="H12" s="189"/>
      <c r="I12" s="189"/>
      <c r="J12" s="189"/>
      <c r="K12" s="189"/>
      <c r="L12" s="189"/>
      <c r="M12" s="189"/>
      <c r="N12" s="189"/>
      <c r="O12" s="189"/>
      <c r="P12" s="189"/>
      <c r="Q12" s="121"/>
    </row>
    <row r="13" spans="1:20" s="124" customFormat="1" ht="15.75" customHeight="1" x14ac:dyDescent="0.35">
      <c r="A13" s="190" t="s">
        <v>588</v>
      </c>
      <c r="B13" s="190"/>
      <c r="C13" s="190"/>
      <c r="D13" s="190"/>
      <c r="E13" s="190"/>
      <c r="F13" s="190"/>
      <c r="G13" s="190"/>
      <c r="H13" s="190"/>
      <c r="I13" s="190"/>
      <c r="J13" s="190"/>
      <c r="K13" s="190"/>
      <c r="L13" s="190"/>
      <c r="M13" s="190"/>
      <c r="N13" s="190"/>
      <c r="Q13" s="121"/>
    </row>
    <row r="14" spans="1:20" s="124" customFormat="1" ht="15.75" customHeight="1" x14ac:dyDescent="0.35">
      <c r="A14" s="76"/>
      <c r="B14" s="76"/>
      <c r="C14" s="145"/>
      <c r="D14" s="121"/>
      <c r="E14" s="121"/>
      <c r="F14" s="121"/>
      <c r="G14" s="121"/>
      <c r="H14" s="121"/>
      <c r="I14" s="121"/>
      <c r="J14" s="121"/>
      <c r="K14" s="121"/>
      <c r="L14" s="121"/>
      <c r="M14" s="121"/>
      <c r="N14" s="121"/>
      <c r="O14" s="121"/>
      <c r="P14" s="121"/>
      <c r="Q14" s="121"/>
    </row>
    <row r="15" spans="1:20" s="124" customFormat="1" ht="15.75" customHeight="1" x14ac:dyDescent="0.35">
      <c r="A15" s="112" t="s">
        <v>31</v>
      </c>
      <c r="B15" s="76"/>
      <c r="C15" s="145"/>
      <c r="D15" s="121"/>
      <c r="E15" s="121"/>
      <c r="F15" s="121"/>
      <c r="G15" s="121"/>
      <c r="H15" s="121"/>
      <c r="I15" s="121"/>
      <c r="J15" s="121"/>
      <c r="K15" s="121"/>
      <c r="L15" s="121"/>
      <c r="M15" s="121"/>
      <c r="N15" s="121"/>
      <c r="O15" s="121"/>
      <c r="P15" s="121"/>
      <c r="Q15" s="121"/>
    </row>
    <row r="16" spans="1:20" s="124" customFormat="1" ht="15.75" customHeight="1" x14ac:dyDescent="0.35">
      <c r="A16" s="113" t="s">
        <v>415</v>
      </c>
      <c r="B16" s="76"/>
      <c r="C16" s="145"/>
      <c r="D16" s="121"/>
      <c r="E16" s="121"/>
      <c r="F16" s="121"/>
      <c r="G16" s="121"/>
      <c r="H16" s="121"/>
      <c r="I16" s="121"/>
      <c r="J16" s="121"/>
      <c r="K16" s="121"/>
      <c r="L16" s="121"/>
      <c r="M16" s="121"/>
      <c r="N16" s="121"/>
      <c r="O16" s="121"/>
      <c r="P16" s="121"/>
      <c r="Q16" s="121"/>
    </row>
    <row r="17" spans="1:17" s="150" customFormat="1" ht="15.75" customHeight="1" x14ac:dyDescent="0.35">
      <c r="A17" s="114" t="s">
        <v>416</v>
      </c>
      <c r="B17" s="115"/>
      <c r="C17" s="151"/>
      <c r="D17" s="116"/>
      <c r="E17" s="116"/>
      <c r="F17" s="116"/>
      <c r="G17" s="116"/>
      <c r="H17" s="116"/>
      <c r="I17" s="116"/>
      <c r="J17" s="116"/>
      <c r="K17" s="116"/>
      <c r="L17" s="116"/>
      <c r="M17" s="116"/>
      <c r="N17" s="116"/>
      <c r="O17" s="116"/>
      <c r="P17" s="116"/>
      <c r="Q17" s="116"/>
    </row>
    <row r="18" spans="1:17" s="150" customFormat="1" ht="15.75" customHeight="1" x14ac:dyDescent="0.35">
      <c r="A18" s="114" t="s">
        <v>614</v>
      </c>
      <c r="B18" s="115"/>
      <c r="C18" s="279" t="s">
        <v>615</v>
      </c>
      <c r="D18" s="116"/>
      <c r="E18" s="116"/>
      <c r="F18" s="116"/>
      <c r="G18" s="116"/>
      <c r="H18" s="116"/>
      <c r="I18" s="116"/>
      <c r="J18" s="116"/>
      <c r="K18" s="116"/>
      <c r="L18" s="116"/>
      <c r="M18" s="116"/>
      <c r="N18" s="116"/>
      <c r="O18" s="116"/>
      <c r="P18" s="116"/>
      <c r="Q18" s="116"/>
    </row>
    <row r="19" spans="1:17" s="150" customFormat="1" ht="15.75" customHeight="1" x14ac:dyDescent="0.35">
      <c r="A19" s="114" t="s">
        <v>417</v>
      </c>
      <c r="B19" s="116" t="s">
        <v>617</v>
      </c>
      <c r="C19" s="279" t="s">
        <v>618</v>
      </c>
      <c r="D19" s="116"/>
      <c r="E19" s="116"/>
      <c r="F19" s="116"/>
      <c r="G19" s="116"/>
      <c r="H19" s="116"/>
      <c r="I19" s="116"/>
      <c r="J19" s="116"/>
      <c r="K19" s="116"/>
      <c r="L19" s="116"/>
      <c r="M19" s="116"/>
      <c r="N19" s="116"/>
      <c r="O19" s="116"/>
      <c r="P19" s="116"/>
      <c r="Q19" s="116"/>
    </row>
    <row r="20" spans="1:17" s="150" customFormat="1" ht="15.75" customHeight="1" x14ac:dyDescent="0.35">
      <c r="A20" s="114" t="s">
        <v>398</v>
      </c>
      <c r="B20" s="116"/>
      <c r="C20" s="279" t="s">
        <v>616</v>
      </c>
      <c r="D20" s="116"/>
      <c r="E20" s="116"/>
      <c r="F20" s="116"/>
      <c r="G20" s="116"/>
      <c r="H20" s="116"/>
      <c r="I20" s="116"/>
      <c r="J20" s="116"/>
      <c r="K20" s="116"/>
      <c r="L20" s="116"/>
      <c r="M20" s="116"/>
      <c r="N20" s="116"/>
      <c r="O20" s="116"/>
      <c r="P20" s="116"/>
      <c r="Q20" s="116"/>
    </row>
    <row r="21" spans="1:17" s="150" customFormat="1" ht="15.75" customHeight="1" x14ac:dyDescent="0.35">
      <c r="A21" s="114" t="s">
        <v>399</v>
      </c>
      <c r="B21" s="116"/>
      <c r="C21" s="279" t="s">
        <v>622</v>
      </c>
      <c r="D21" s="116"/>
      <c r="E21" s="116"/>
      <c r="F21" s="116"/>
      <c r="G21" s="116"/>
      <c r="H21" s="116"/>
      <c r="I21" s="116"/>
      <c r="J21" s="116"/>
      <c r="K21" s="116"/>
      <c r="L21" s="116"/>
      <c r="M21" s="116"/>
      <c r="N21" s="116"/>
      <c r="O21" s="116"/>
      <c r="P21" s="116"/>
      <c r="Q21" s="116"/>
    </row>
    <row r="22" spans="1:17" s="150" customFormat="1" ht="15.75" hidden="1" customHeight="1" x14ac:dyDescent="0.35">
      <c r="A22" s="114"/>
      <c r="B22" s="116"/>
      <c r="C22" s="279"/>
      <c r="D22" s="116"/>
      <c r="E22" s="116"/>
      <c r="F22" s="116"/>
      <c r="G22" s="116"/>
      <c r="H22" s="116"/>
      <c r="I22" s="116"/>
      <c r="J22" s="116"/>
      <c r="K22" s="116"/>
      <c r="L22" s="116"/>
      <c r="M22" s="116"/>
      <c r="N22" s="116"/>
      <c r="O22" s="116"/>
      <c r="P22" s="116"/>
      <c r="Q22" s="116"/>
    </row>
    <row r="23" spans="1:17" s="150" customFormat="1" ht="15.75" customHeight="1" x14ac:dyDescent="0.35">
      <c r="A23" s="116" t="s">
        <v>400</v>
      </c>
      <c r="B23" s="116"/>
      <c r="C23" s="279" t="s">
        <v>623</v>
      </c>
      <c r="D23" s="116"/>
      <c r="E23" s="116"/>
      <c r="F23" s="116"/>
      <c r="G23" s="116"/>
      <c r="H23" s="116"/>
      <c r="I23" s="116"/>
      <c r="J23" s="116"/>
      <c r="K23" s="116"/>
      <c r="L23" s="116"/>
      <c r="M23" s="116"/>
      <c r="N23" s="116"/>
      <c r="O23" s="116"/>
      <c r="P23" s="116"/>
      <c r="Q23" s="116"/>
    </row>
    <row r="24" spans="1:17" s="150" customFormat="1" ht="15.75" customHeight="1" x14ac:dyDescent="0.35">
      <c r="A24" s="116" t="s">
        <v>401</v>
      </c>
      <c r="B24" s="116"/>
      <c r="C24" s="279" t="s">
        <v>627</v>
      </c>
      <c r="D24" s="116"/>
      <c r="E24" s="116"/>
      <c r="F24" s="116"/>
      <c r="G24" s="116"/>
      <c r="H24" s="116"/>
      <c r="I24" s="116"/>
      <c r="J24" s="116"/>
      <c r="K24" s="116"/>
      <c r="L24" s="116"/>
      <c r="M24" s="116"/>
      <c r="N24" s="116"/>
      <c r="O24" s="116"/>
      <c r="P24" s="116"/>
      <c r="Q24" s="116"/>
    </row>
    <row r="25" spans="1:17" s="150" customFormat="1" ht="15.75" customHeight="1" x14ac:dyDescent="0.35">
      <c r="A25" s="116" t="s">
        <v>402</v>
      </c>
      <c r="B25" s="116"/>
      <c r="C25" s="279" t="s">
        <v>628</v>
      </c>
      <c r="D25" s="116"/>
      <c r="E25" s="116"/>
      <c r="F25" s="116"/>
      <c r="G25" s="116"/>
      <c r="H25" s="116"/>
      <c r="I25" s="116"/>
      <c r="J25" s="116"/>
      <c r="K25" s="116"/>
      <c r="L25" s="116"/>
      <c r="M25" s="116"/>
      <c r="N25" s="116"/>
      <c r="O25" s="116"/>
      <c r="P25" s="116"/>
      <c r="Q25" s="116"/>
    </row>
    <row r="26" spans="1:17" s="150" customFormat="1" ht="15.75" customHeight="1" x14ac:dyDescent="0.35">
      <c r="A26" s="116" t="s">
        <v>403</v>
      </c>
      <c r="B26" s="116"/>
      <c r="C26" s="279" t="s">
        <v>630</v>
      </c>
      <c r="D26" s="116"/>
      <c r="E26" s="116"/>
      <c r="F26" s="116"/>
      <c r="G26" s="116"/>
      <c r="H26" s="116"/>
      <c r="I26" s="116"/>
      <c r="J26" s="116"/>
      <c r="K26" s="116"/>
      <c r="L26" s="116"/>
      <c r="M26" s="116"/>
      <c r="N26" s="116"/>
      <c r="O26" s="116"/>
      <c r="P26" s="116"/>
      <c r="Q26" s="116"/>
    </row>
    <row r="27" spans="1:17" s="150" customFormat="1" ht="15.75" customHeight="1" x14ac:dyDescent="0.35">
      <c r="A27" s="116" t="s">
        <v>404</v>
      </c>
      <c r="C27" s="279" t="s">
        <v>633</v>
      </c>
      <c r="D27" s="116"/>
      <c r="E27" s="116"/>
      <c r="F27" s="116"/>
      <c r="G27" s="116"/>
      <c r="H27" s="116"/>
      <c r="I27" s="116"/>
      <c r="J27" s="116"/>
      <c r="K27" s="116"/>
      <c r="L27" s="116"/>
      <c r="M27" s="116"/>
      <c r="N27" s="116"/>
      <c r="O27" s="116"/>
      <c r="P27" s="116"/>
      <c r="Q27" s="116"/>
    </row>
    <row r="28" spans="1:17" ht="15.75" customHeight="1" x14ac:dyDescent="0.35">
      <c r="A28" s="112" t="s">
        <v>509</v>
      </c>
      <c r="B28" s="2"/>
    </row>
    <row r="29" spans="1:17" ht="15.75" customHeight="1" x14ac:dyDescent="0.35">
      <c r="A29" s="121" t="s">
        <v>510</v>
      </c>
      <c r="B29" s="2"/>
    </row>
    <row r="30" spans="1:17" ht="15.75" customHeight="1" x14ac:dyDescent="0.35">
      <c r="A30" s="112" t="s">
        <v>561</v>
      </c>
      <c r="B30" s="168"/>
      <c r="C30" s="24"/>
      <c r="D30" s="24"/>
      <c r="E30" s="24"/>
      <c r="F30" s="24"/>
      <c r="G30" s="24"/>
      <c r="H30" s="24"/>
      <c r="I30" s="24"/>
      <c r="J30" s="24"/>
      <c r="K30" s="24"/>
      <c r="L30" s="24"/>
      <c r="M30" s="24"/>
      <c r="N30" s="24"/>
    </row>
  </sheetData>
  <conditionalFormatting sqref="D8:D10">
    <cfRule type="cellIs" dxfId="12" priority="168" stopIfTrue="1" operator="greaterThan">
      <formula>$D$7</formula>
    </cfRule>
  </conditionalFormatting>
  <conditionalFormatting sqref="E8:E10">
    <cfRule type="cellIs" dxfId="11" priority="171" stopIfTrue="1" operator="greaterThan">
      <formula>$E$7</formula>
    </cfRule>
  </conditionalFormatting>
  <conditionalFormatting sqref="F8:F10">
    <cfRule type="cellIs" dxfId="10" priority="174" stopIfTrue="1" operator="greaterThan">
      <formula>$F$7</formula>
    </cfRule>
  </conditionalFormatting>
  <conditionalFormatting sqref="G8:G10">
    <cfRule type="cellIs" dxfId="9" priority="177" stopIfTrue="1" operator="greaterThan">
      <formula>$G$7</formula>
    </cfRule>
  </conditionalFormatting>
  <conditionalFormatting sqref="H8:H10">
    <cfRule type="cellIs" dxfId="8" priority="180" stopIfTrue="1" operator="greaterThan">
      <formula>$H$7</formula>
    </cfRule>
  </conditionalFormatting>
  <conditionalFormatting sqref="I8:I10">
    <cfRule type="cellIs" dxfId="7" priority="183" stopIfTrue="1" operator="greaterThan">
      <formula>$I$7</formula>
    </cfRule>
  </conditionalFormatting>
  <conditionalFormatting sqref="J8:J10">
    <cfRule type="cellIs" dxfId="6" priority="186" stopIfTrue="1" operator="greaterThan">
      <formula>$J$7</formula>
    </cfRule>
  </conditionalFormatting>
  <conditionalFormatting sqref="K8:K10">
    <cfRule type="cellIs" dxfId="5" priority="189" stopIfTrue="1" operator="greaterThan">
      <formula>$K$7</formula>
    </cfRule>
  </conditionalFormatting>
  <conditionalFormatting sqref="L8:L10">
    <cfRule type="cellIs" dxfId="4" priority="192" stopIfTrue="1" operator="greaterThan">
      <formula>$L$7</formula>
    </cfRule>
  </conditionalFormatting>
  <conditionalFormatting sqref="M8:M10">
    <cfRule type="cellIs" dxfId="3" priority="195" stopIfTrue="1" operator="greaterThan">
      <formula>$M$7</formula>
    </cfRule>
  </conditionalFormatting>
  <conditionalFormatting sqref="N8:N10">
    <cfRule type="cellIs" dxfId="2" priority="198" stopIfTrue="1" operator="greaterThan">
      <formula>$N$7</formula>
    </cfRule>
  </conditionalFormatting>
  <conditionalFormatting sqref="O8:O10">
    <cfRule type="cellIs" dxfId="1" priority="201" stopIfTrue="1" operator="greaterThan">
      <formula>$O$7</formula>
    </cfRule>
  </conditionalFormatting>
  <conditionalFormatting sqref="P8:P10">
    <cfRule type="cellIs" dxfId="0" priority="204" stopIfTrue="1" operator="greaterThan">
      <formula>$P$7</formula>
    </cfRule>
  </conditionalFormatting>
  <dataValidations count="4">
    <dataValidation type="whole" errorStyle="warning" operator="greaterThanOrEqual" allowBlank="1" showInputMessage="1" showErrorMessage="1" error="Please enter a whole number greater than or equal to 0" sqref="D6:P12" xr:uid="{00000000-0002-0000-0800-000000000000}">
      <formula1>0</formula1>
    </dataValidation>
    <dataValidation errorStyle="warning" allowBlank="1" showInputMessage="1" showErrorMessage="1" error="Please enter a whole number between 0 and 999,999" sqref="E14:P22 D23:P27" xr:uid="{00000000-0002-0000-0800-000002000000}"/>
    <dataValidation type="custom" errorStyle="warning" allowBlank="1" showInputMessage="1" showErrorMessage="1" errorTitle="Error" sqref="A5:A8" xr:uid="{00000000-0002-0000-0800-000003000000}">
      <formula1>#REF!</formula1>
    </dataValidation>
    <dataValidation type="whole" errorStyle="warning" allowBlank="1" showInputMessage="1" showErrorMessage="1" error="Please enter a whole number between 0 and 999,999" sqref="D14:D22" xr:uid="{00000000-0002-0000-0800-000001000000}">
      <formula1>0</formula1>
      <formula2>999999</formula2>
    </dataValidation>
  </dataValidations>
  <pageMargins left="0.70000000000000007" right="0.70000000000000007" top="0.75" bottom="0.75" header="0.30000000000000004" footer="0.30000000000000004"/>
  <pageSetup paperSize="9" fitToWidth="0" fitToHeight="0"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800-000004000000}">
          <x14:formula1>
            <xm:f>TOC!$B$3:$B$27</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bafe1d9e-e315-4179-9020-bece73aa62e4" xsi:nil="true"/>
    <_ip_UnifiedCompliancePolicyUIAction xmlns="http://schemas.microsoft.com/sharepoint/v3" xsi:nil="true"/>
    <_ip_UnifiedCompliancePolicyProperties xmlns="http://schemas.microsoft.com/sharepoint/v3" xsi:nil="true"/>
    <TaxCatchAll xmlns="d2fc5352-7631-4edf-8a6c-fbcc43d241c5" xsi:nil="true"/>
    <lcf76f155ced4ddcb4097134ff3c332f xmlns="bafe1d9e-e315-4179-9020-bece73aa62e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96E4DA4AB37D44A4D13599F2E329B9" ma:contentTypeVersion="17" ma:contentTypeDescription="Create a new document." ma:contentTypeScope="" ma:versionID="28f3ef4291891c6f5fd42148f13986f8">
  <xsd:schema xmlns:xsd="http://www.w3.org/2001/XMLSchema" xmlns:xs="http://www.w3.org/2001/XMLSchema" xmlns:p="http://schemas.microsoft.com/office/2006/metadata/properties" xmlns:ns1="http://schemas.microsoft.com/sharepoint/v3" xmlns:ns2="bafe1d9e-e315-4179-9020-bece73aa62e4" xmlns:ns3="d2fc5352-7631-4edf-8a6c-fbcc43d241c5" targetNamespace="http://schemas.microsoft.com/office/2006/metadata/properties" ma:root="true" ma:fieldsID="e41a3616c52785715cc4e2c035d83082" ns1:_="" ns2:_="" ns3:_="">
    <xsd:import namespace="http://schemas.microsoft.com/sharepoint/v3"/>
    <xsd:import namespace="bafe1d9e-e315-4179-9020-bece73aa62e4"/>
    <xsd:import namespace="d2fc5352-7631-4edf-8a6c-fbcc43d241c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fe1d9e-e315-4179-9020-bece73aa62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153d399-4bc2-4d43-8e94-87002587d95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fc5352-7631-4edf-8a6c-fbcc43d241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d6c7793-84b6-43be-a836-9738dd659fef}" ma:internalName="TaxCatchAll" ma:showField="CatchAllData" ma:web="d2fc5352-7631-4edf-8a6c-fbcc43d241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97B129-DD53-4D2D-986E-7199DD15F17E}">
  <ds:schemaRefs>
    <ds:schemaRef ds:uri="http://schemas.microsoft.com/sharepoint/v3"/>
    <ds:schemaRef ds:uri="http://purl.org/dc/elements/1.1/"/>
    <ds:schemaRef ds:uri="http://schemas.openxmlformats.org/package/2006/metadata/core-properties"/>
    <ds:schemaRef ds:uri="http://schemas.microsoft.com/office/infopath/2007/PartnerControls"/>
    <ds:schemaRef ds:uri="http://purl.org/dc/terms/"/>
    <ds:schemaRef ds:uri="d2fc5352-7631-4edf-8a6c-fbcc43d241c5"/>
    <ds:schemaRef ds:uri="http://schemas.microsoft.com/office/2006/documentManagement/types"/>
    <ds:schemaRef ds:uri="bafe1d9e-e315-4179-9020-bece73aa62e4"/>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1ED7CD8-1800-4E9F-958D-5D132A4B7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fe1d9e-e315-4179-9020-bece73aa62e4"/>
    <ds:schemaRef ds:uri="d2fc5352-7631-4edf-8a6c-fbcc43d24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13E3D7-023D-4455-B8A4-338ED5342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Cover_sheet</vt:lpstr>
      <vt:lpstr>Complaints_mapping_document</vt:lpstr>
      <vt:lpstr>Section_A</vt:lpstr>
      <vt:lpstr>Section_B</vt:lpstr>
      <vt:lpstr>TOC</vt:lpstr>
      <vt:lpstr>Section_C</vt:lpstr>
      <vt:lpstr>Section_D</vt:lpstr>
      <vt:lpstr>Section_H</vt:lpstr>
      <vt:lpstr>Section_I</vt:lpstr>
      <vt:lpstr>Section_K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ORR_core_data_template_2023-24.xlsx</dc:title>
  <dc:subject/>
  <dc:creator>Office of Rail Road</dc:creator>
  <cp:keywords>ORR core data template</cp:keywords>
  <dc:description/>
  <cp:lastModifiedBy>Lynsey Flack</cp:lastModifiedBy>
  <cp:revision/>
  <dcterms:created xsi:type="dcterms:W3CDTF">2012-05-16T13:38:45Z</dcterms:created>
  <dcterms:modified xsi:type="dcterms:W3CDTF">2024-04-19T07:57:17Z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0x0101001596E4DA4AB37D44A4D13599F2E329B9</vt:lpwstr>
  </property>
  <property fmtid="{D5CDD505-2E9C-101B-9397-08002B2CF9AE}" pid="3" name="MSIP_Label_b352ef96-5e05-4e14-bf42-f76c4ba3e2da_Enabled">
    <vt:lpwstr>true</vt:lpwstr>
  </property>
  <property fmtid="{D5CDD505-2E9C-101B-9397-08002B2CF9AE}" pid="4" name="MSIP_Label_b352ef96-5e05-4e14-bf42-f76c4ba3e2da_SetDate">
    <vt:lpwstr>2022-09-23T11:13:11Z</vt:lpwstr>
  </property>
  <property fmtid="{D5CDD505-2E9C-101B-9397-08002B2CF9AE}" pid="5" name="MSIP_Label_b352ef96-5e05-4e14-bf42-f76c4ba3e2da_Method">
    <vt:lpwstr>Standard</vt:lpwstr>
  </property>
  <property fmtid="{D5CDD505-2E9C-101B-9397-08002B2CF9AE}" pid="6" name="MSIP_Label_b352ef96-5e05-4e14-bf42-f76c4ba3e2da_Name">
    <vt:lpwstr>Official - Label</vt:lpwstr>
  </property>
  <property fmtid="{D5CDD505-2E9C-101B-9397-08002B2CF9AE}" pid="7" name="MSIP_Label_b352ef96-5e05-4e14-bf42-f76c4ba3e2da_SiteId">
    <vt:lpwstr>23237996-7f3a-4394-80f5-460cbc07613b</vt:lpwstr>
  </property>
  <property fmtid="{D5CDD505-2E9C-101B-9397-08002B2CF9AE}" pid="8" name="MSIP_Label_b352ef96-5e05-4e14-bf42-f76c4ba3e2da_ActionId">
    <vt:lpwstr>290c838b-ad65-43cc-87ed-e15a12069fc6</vt:lpwstr>
  </property>
  <property fmtid="{D5CDD505-2E9C-101B-9397-08002B2CF9AE}" pid="9" name="MSIP_Label_b352ef96-5e05-4e14-bf42-f76c4ba3e2da_ContentBits">
    <vt:lpwstr>0</vt:lpwstr>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_ExtendedDescription">
    <vt:lpwstr/>
  </property>
  <property fmtid="{D5CDD505-2E9C-101B-9397-08002B2CF9AE}" pid="14" name="TriggerFlowInfo">
    <vt:lpwstr/>
  </property>
  <property fmtid="{D5CDD505-2E9C-101B-9397-08002B2CF9AE}" pid="15" name="xd_Signature">
    <vt:bool>false</vt:bool>
  </property>
  <property fmtid="{D5CDD505-2E9C-101B-9397-08002B2CF9AE}" pid="16" name="MSIP_Label_00cd3454-bb13-43c5-afb4-f9f1ea60bca0_Enabled">
    <vt:lpwstr>true</vt:lpwstr>
  </property>
  <property fmtid="{D5CDD505-2E9C-101B-9397-08002B2CF9AE}" pid="17" name="MSIP_Label_00cd3454-bb13-43c5-afb4-f9f1ea60bca0_SetDate">
    <vt:lpwstr>2023-03-24T13:46:00Z</vt:lpwstr>
  </property>
  <property fmtid="{D5CDD505-2E9C-101B-9397-08002B2CF9AE}" pid="18" name="MSIP_Label_00cd3454-bb13-43c5-afb4-f9f1ea60bca0_Method">
    <vt:lpwstr>Privileged</vt:lpwstr>
  </property>
  <property fmtid="{D5CDD505-2E9C-101B-9397-08002B2CF9AE}" pid="19" name="MSIP_Label_00cd3454-bb13-43c5-afb4-f9f1ea60bca0_Name">
    <vt:lpwstr>General</vt:lpwstr>
  </property>
  <property fmtid="{D5CDD505-2E9C-101B-9397-08002B2CF9AE}" pid="20" name="MSIP_Label_00cd3454-bb13-43c5-afb4-f9f1ea60bca0_SiteId">
    <vt:lpwstr>0e29b0cb-e622-40c1-9432-0891bfd58c7b</vt:lpwstr>
  </property>
  <property fmtid="{D5CDD505-2E9C-101B-9397-08002B2CF9AE}" pid="21" name="MSIP_Label_00cd3454-bb13-43c5-afb4-f9f1ea60bca0_ActionId">
    <vt:lpwstr>4e1e2342-72ba-4926-9dba-6a1b1729a58b</vt:lpwstr>
  </property>
  <property fmtid="{D5CDD505-2E9C-101B-9397-08002B2CF9AE}" pid="22" name="MSIP_Label_00cd3454-bb13-43c5-afb4-f9f1ea60bca0_ContentBits">
    <vt:lpwstr>0</vt:lpwstr>
  </property>
  <property fmtid="{D5CDD505-2E9C-101B-9397-08002B2CF9AE}" pid="23" name="MediaServiceImageTags">
    <vt:lpwstr/>
  </property>
</Properties>
</file>